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620" activeTab="0"/>
  </bookViews>
  <sheets>
    <sheet name="Аналіз доходів" sheetId="1" r:id="rId1"/>
  </sheets>
  <definedNames>
    <definedName name="_xlnm.Print_Area" localSheetId="0">'Аналіз доходів'!$A$1:$O$140</definedName>
  </definedNames>
  <calcPr fullCalcOnLoad="1"/>
</workbook>
</file>

<file path=xl/sharedStrings.xml><?xml version="1.0" encoding="utf-8"?>
<sst xmlns="http://schemas.openxmlformats.org/spreadsheetml/2006/main" count="263" uniqueCount="207">
  <si>
    <t/>
  </si>
  <si>
    <t>Код</t>
  </si>
  <si>
    <t>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</si>
  <si>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</si>
  <si>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</si>
  <si>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</si>
  <si>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</si>
  <si>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</si>
  <si>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</si>
  <si>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</si>
  <si>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</si>
  <si>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</si>
  <si>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</si>
  <si>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</si>
  <si>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</si>
  <si>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</si>
  <si>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</si>
  <si>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</si>
  <si>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</si>
  <si>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</si>
  <si>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</si>
  <si>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</si>
  <si>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</si>
  <si>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</si>
  <si>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</si>
  <si>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</si>
  <si>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13030100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</si>
  <si>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</si>
  <si>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</si>
  <si>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</si>
  <si>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</si>
  <si>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</si>
  <si>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</si>
  <si>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</si>
  <si>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</si>
  <si>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</si>
  <si>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</si>
  <si>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</si>
  <si>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</si>
  <si>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</si>
  <si>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</si>
  <si>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</si>
  <si>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</si>
  <si>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</si>
  <si>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</si>
  <si>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</si>
  <si>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</si>
  <si>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</si>
  <si>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</si>
  <si>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</si>
  <si>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</si>
  <si>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</si>
  <si>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</si>
  <si>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</si>
  <si>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</si>
  <si>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</si>
  <si>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</si>
  <si>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</si>
  <si>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</si>
  <si>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</si>
  <si>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</si>
  <si>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</si>
  <si>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</si>
  <si>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</si>
  <si>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</si>
  <si>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</si>
  <si>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</si>
  <si>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</si>
  <si>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</si>
  <si>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</si>
  <si>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</si>
  <si>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</si>
  <si>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</si>
  <si>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</si>
  <si>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</si>
  <si>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</si>
  <si>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</si>
  <si>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</si>
  <si>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</si>
  <si>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</si>
  <si>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</si>
  <si>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</si>
  <si>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</si>
  <si>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</si>
  <si>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</si>
  <si>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</si>
  <si>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</si>
  <si>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</si>
  <si>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</si>
  <si>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</si>
  <si>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</si>
  <si>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</si>
  <si>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</si>
  <si>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</si>
  <si>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</si>
  <si>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</si>
  <si>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</si>
  <si>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</si>
  <si>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</si>
  <si>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</si>
  <si>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</si>
  <si>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</si>
  <si>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</si>
  <si>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</si>
  <si>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</si>
  <si>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</si>
  <si>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</si>
  <si>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</si>
  <si>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</si>
  <si>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</si>
  <si>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</si>
  <si>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</si>
  <si>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</si>
  <si>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</si>
  <si>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</si>
  <si>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</si>
  <si>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</si>
  <si>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</si>
  <si>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</si>
  <si>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</si>
  <si>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41053900</t>
  </si>
  <si>
    <t>Інші субвенції з місцевого бюджету</t>
  </si>
  <si>
    <t>Затверджено на рік</t>
  </si>
  <si>
    <t>Затверджено на рік з урахуванням змін</t>
  </si>
  <si>
    <t>Виконання в % до:</t>
  </si>
  <si>
    <t>затвердженого плану на рік</t>
  </si>
  <si>
    <t>уточненого плану на рік</t>
  </si>
  <si>
    <t>Всього доходів загального фонду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</si>
  <si>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</si>
  <si>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Кошторисні призначення на рік з урахуванням змін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</si>
  <si>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</si>
  <si>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</si>
  <si>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</si>
  <si>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</si>
  <si>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</si>
  <si>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</si>
  <si>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</si>
  <si>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</si>
  <si>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</si>
  <si>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</si>
  <si>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</si>
  <si>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</si>
  <si>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</si>
  <si>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</si>
  <si>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</si>
  <si>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</si>
  <si>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</si>
  <si>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</si>
  <si>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</si>
  <si>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</si>
  <si>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</si>
  <si>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</si>
  <si>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</si>
  <si>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</si>
  <si>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</si>
  <si>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спеціального фонду</t>
  </si>
  <si>
    <t>Разом загальний і спеціальний фонд</t>
  </si>
  <si>
    <t>Рентна плата за користування надрами для видобування корисних копалин місцевого значення</t>
  </si>
  <si>
    <t>30000000</t>
  </si>
  <si>
    <t>Доходи від операцій з капіталом  </t>
  </si>
  <si>
    <t>кошторисних призначень на рік</t>
  </si>
  <si>
    <t>Разом загальний фонд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</si>
  <si>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</si>
  <si>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</si>
  <si>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</si>
  <si>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</si>
  <si>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</si>
  <si>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</si>
  <si>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</si>
  <si>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Місцеві податки та збори, що сплачуються (перераховуються) згідно з 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</si>
  <si>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</si>
  <si>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</si>
  <si>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</si>
  <si>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</si>
  <si>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</si>
  <si>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</si>
  <si>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</si>
  <si>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14040100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</si>
  <si>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</si>
  <si>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</si>
  <si>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</si>
  <si>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24060000</t>
  </si>
  <si>
    <t>24060300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</si>
  <si>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</si>
  <si>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Продовження додатка 1</t>
  </si>
  <si>
    <t>Фактичні надходження доходів за І кв. 2024 р.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</si>
  <si>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</si>
  <si>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</si>
  <si>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ПКУ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</si>
  <si>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</si>
  <si>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</si>
  <si>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</si>
  <si>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</si>
  <si>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41057700</t>
  </si>
  <si>
    <t>Субвенція з місцевого бюджету на виконання окремих заходів з реалізації соціального проекту «Активні парки - локації здорової України» за рахунок відповідної субвенції з державного бюджету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</si>
  <si>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</si>
  <si>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</si>
  <si>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</si>
  <si>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</si>
  <si>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33010500</t>
  </si>
  <si>
    <t>Кошти від викупу земельних ділянок сільськогосподарського призначення державної та комунальної власності, передбачених пунктом 6(1) розділу Х «Перехідні положення» Земельного кодексу України</t>
  </si>
  <si>
    <t>Виконання дохідної частини загального фонду бюджету Баришівської селищної територіальної</t>
  </si>
  <si>
    <t>громади за  І квартал 2024 року</t>
  </si>
  <si>
    <t>Виконання дохідної частини спеціального фонду бюджету Баришівської селищної територіальної</t>
  </si>
  <si>
    <t xml:space="preserve">Додаток 1 до рішення виконавчого комітету                                     від  17.05.2024 №                     </t>
  </si>
  <si>
    <t>Начальник управління</t>
  </si>
  <si>
    <t>Віталій ГОРДІЄНКО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</si>
</sst>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0.00"/>
    <numFmt numFmtId="199" formatCode="#0.00\ %"/>
    <numFmt numFmtId="200" formatCode="0.0"/>
    <numFmt numFmtId="201" formatCode="#0.0"/>
    <numFmt numFmtId="202" formatCode="#0"/>
    <numFmt numFmtId="203" formatCode="#,##0.0"/>
  </numFmts>
  <fonts count="51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200" fontId="4" fillId="0" borderId="11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1" fontId="5" fillId="0" borderId="0" xfId="0" applyNumberFormat="1" applyFont="1" applyBorder="1" applyAlignment="1" applyProtection="1">
      <alignment horizontal="right" vertical="top" wrapText="1"/>
      <protection/>
    </xf>
    <xf numFmtId="200" fontId="5" fillId="0" borderId="0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1" fontId="5" fillId="0" borderId="0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3" fontId="3" fillId="0" borderId="0" xfId="0" applyNumberFormat="1" applyFont="1" applyBorder="1" applyAlignment="1" applyProtection="1">
      <alignment horizontal="right" vertical="top" wrapText="1"/>
      <protection/>
    </xf>
    <xf numFmtId="200" fontId="5" fillId="0" borderId="11" xfId="0" applyNumberFormat="1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right" vertical="top" wrapText="1"/>
      <protection/>
    </xf>
    <xf numFmtId="3" fontId="5" fillId="0" borderId="10" xfId="0" applyNumberFormat="1" applyFont="1" applyBorder="1" applyAlignment="1" applyProtection="1">
      <alignment horizontal="right" vertical="top" wrapText="1"/>
      <protection/>
    </xf>
    <xf numFmtId="200" fontId="5" fillId="0" borderId="14" xfId="0" applyNumberFormat="1" applyFont="1" applyBorder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3" fontId="4" fillId="0" borderId="11" xfId="0" applyNumberFormat="1" applyFont="1" applyBorder="1" applyAlignment="1" applyProtection="1">
      <alignment horizontal="right" vertical="top" wrapText="1"/>
      <protection/>
    </xf>
    <xf numFmtId="3" fontId="4" fillId="0" borderId="10" xfId="0" applyNumberFormat="1" applyFont="1" applyBorder="1" applyAlignment="1" applyProtection="1">
      <alignment horizontal="right" vertical="top" wrapText="1"/>
      <protection/>
    </xf>
    <xf numFmtId="3" fontId="4" fillId="0" borderId="15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right" vertical="top" wrapText="1"/>
      <protection/>
    </xf>
    <xf numFmtId="200" fontId="5" fillId="0" borderId="0" xfId="0" applyNumberFormat="1" applyFont="1" applyBorder="1" applyAlignment="1" applyProtection="1">
      <alignment horizontal="right" vertical="top" wrapText="1"/>
      <protection/>
    </xf>
    <xf numFmtId="3" fontId="5" fillId="0" borderId="11" xfId="0" applyNumberFormat="1" applyFont="1" applyBorder="1" applyAlignment="1" applyProtection="1">
      <alignment horizontal="right" vertical="center"/>
      <protection/>
    </xf>
    <xf numFmtId="200" fontId="5" fillId="0" borderId="11" xfId="0" applyNumberFormat="1" applyFont="1" applyFill="1" applyBorder="1" applyAlignment="1" applyProtection="1">
      <alignment horizontal="right" vertical="center"/>
      <protection/>
    </xf>
    <xf numFmtId="200" fontId="5" fillId="0" borderId="11" xfId="0" applyNumberFormat="1" applyFont="1" applyFill="1" applyBorder="1" applyAlignment="1" applyProtection="1">
      <alignment horizontal="right" vertical="top" wrapText="1"/>
      <protection/>
    </xf>
    <xf numFmtId="3" fontId="5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3" fontId="4" fillId="0" borderId="16" xfId="0" applyNumberFormat="1" applyFont="1" applyBorder="1" applyAlignment="1" applyProtection="1">
      <alignment horizontal="right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3" fontId="4" fillId="0" borderId="17" xfId="0" applyNumberFormat="1" applyFont="1" applyBorder="1" applyAlignment="1" applyProtection="1">
      <alignment horizontal="right" vertical="top" wrapText="1"/>
      <protection/>
    </xf>
    <xf numFmtId="200" fontId="4" fillId="0" borderId="17" xfId="0" applyNumberFormat="1" applyFont="1" applyBorder="1" applyAlignment="1" applyProtection="1">
      <alignment horizontal="right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3" fontId="4" fillId="0" borderId="14" xfId="0" applyNumberFormat="1" applyFont="1" applyBorder="1" applyAlignment="1" applyProtection="1">
      <alignment horizontal="right" vertical="top" wrapText="1"/>
      <protection/>
    </xf>
    <xf numFmtId="3" fontId="4" fillId="0" borderId="0" xfId="0" applyNumberFormat="1" applyFont="1" applyBorder="1" applyAlignment="1" applyProtection="1">
      <alignment horizontal="right" vertical="top" wrapText="1"/>
      <protection/>
    </xf>
    <xf numFmtId="200" fontId="4" fillId="0" borderId="14" xfId="0" applyNumberFormat="1" applyFont="1" applyBorder="1" applyAlignment="1" applyProtection="1">
      <alignment horizontal="right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3" fontId="4" fillId="0" borderId="18" xfId="0" applyNumberFormat="1" applyFont="1" applyBorder="1" applyAlignment="1" applyProtection="1">
      <alignment horizontal="right" vertical="top" wrapText="1"/>
      <protection/>
    </xf>
    <xf numFmtId="200" fontId="4" fillId="0" borderId="18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203" fontId="5" fillId="0" borderId="11" xfId="0" applyNumberFormat="1" applyFont="1" applyFill="1" applyBorder="1" applyAlignment="1" applyProtection="1">
      <alignment horizontal="right" vertical="top" wrapText="1"/>
      <protection/>
    </xf>
    <xf numFmtId="3" fontId="5" fillId="0" borderId="15" xfId="0" applyNumberFormat="1" applyFont="1" applyBorder="1" applyAlignment="1" applyProtection="1">
      <alignment horizontal="right" vertical="top" wrapText="1"/>
      <protection/>
    </xf>
    <xf numFmtId="3" fontId="0" fillId="0" borderId="0" xfId="0" applyNumberFormat="1" applyAlignment="1">
      <alignment/>
    </xf>
    <xf numFmtId="3" fontId="5" fillId="0" borderId="11" xfId="0" applyNumberFormat="1" applyFont="1" applyBorder="1" applyAlignment="1" applyProtection="1">
      <alignment horizontal="center" vertical="center" wrapText="1"/>
      <protection/>
    </xf>
    <xf numFmtId="3" fontId="1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right" vertical="top" wrapText="1"/>
      <protection/>
    </xf>
    <xf numFmtId="203" fontId="5" fillId="0" borderId="11" xfId="0" applyNumberFormat="1" applyFont="1" applyBorder="1" applyAlignment="1" applyProtection="1">
      <alignment horizontal="right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4" fillId="0" borderId="17" xfId="0" applyFont="1" applyBorder="1" applyAlignment="1" applyProtection="1">
      <alignment vertical="top" wrapText="1"/>
      <protection/>
    </xf>
    <xf numFmtId="203" fontId="4" fillId="0" borderId="11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Alignment="1">
      <alignment horizontal="right"/>
    </xf>
    <xf numFmtId="0" fontId="10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3" fontId="4" fillId="0" borderId="19" xfId="0" applyNumberFormat="1" applyFont="1" applyBorder="1" applyAlignment="1" applyProtection="1">
      <alignment horizontal="right" vertical="top" wrapText="1"/>
      <protection/>
    </xf>
    <xf numFmtId="3" fontId="0" fillId="0" borderId="19" xfId="0" applyNumberFormat="1" applyFont="1" applyBorder="1" applyAlignment="1">
      <alignment horizontal="right" vertical="top" wrapText="1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>
      <alignment horizontal="center" vertical="center" wrapText="1"/>
    </xf>
    <xf numFmtId="200" fontId="4" fillId="0" borderId="19" xfId="0" applyNumberFormat="1" applyFont="1" applyBorder="1" applyAlignment="1" applyProtection="1">
      <alignment horizontal="right" vertical="top" wrapText="1"/>
      <protection/>
    </xf>
    <xf numFmtId="0" fontId="0" fillId="0" borderId="19" xfId="0" applyFont="1" applyBorder="1" applyAlignment="1">
      <alignment horizontal="right" vertical="top" wrapText="1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view="pageLayout" workbookViewId="0" topLeftCell="C120">
      <selection activeCell="K105" sqref="K105"/>
    </sheetView>
  </sheetViews>
  <sheetFormatPr defaultColWidth="9.140625" defaultRowHeight="12.75"/>
  <cols>
    <col min="1" max="1" width="8.8515625" style="0" hidden="1" customWidth="1"/>
    <col min="2" max="2" width="2.7109375" style="0" hidden="1" customWidth="1"/>
    <col min="3" max="7" width="2.7109375" style="0" customWidth="1"/>
    <col min="8" max="8" width="0.2890625" style="0" customWidth="1"/>
    <col min="9" max="9" width="10.57421875" style="0" customWidth="1"/>
    <col min="10" max="10" width="36.7109375" style="0" customWidth="1"/>
    <col min="11" max="11" width="11.8515625" style="0" customWidth="1"/>
    <col min="12" max="12" width="14.7109375" style="0" customWidth="1"/>
    <col min="13" max="13" width="12.140625" style="0" customWidth="1"/>
    <col min="14" max="14" width="11.57421875" style="0" customWidth="1"/>
    <col min="15" max="15" width="13.140625" style="0" customWidth="1"/>
  </cols>
  <sheetData>
    <row r="1" spans="1:16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 t="s">
        <v>204</v>
      </c>
      <c r="N1" s="83"/>
      <c r="O1" s="83"/>
      <c r="P1" s="42"/>
    </row>
    <row r="2" spans="1:1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2"/>
      <c r="N2" s="42"/>
      <c r="O2" s="42"/>
      <c r="P2" s="42"/>
    </row>
    <row r="3" spans="1:15" ht="19.5" customHeight="1">
      <c r="A3" s="1"/>
      <c r="B3" s="72" t="s">
        <v>201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9.5" customHeight="1">
      <c r="A4" s="1"/>
      <c r="B4" s="73" t="s">
        <v>202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7.5" customHeight="1">
      <c r="A5" s="1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4" customHeight="1">
      <c r="A6" s="1"/>
      <c r="B6" s="3"/>
      <c r="C6" s="3"/>
      <c r="D6" s="3"/>
      <c r="E6" s="3"/>
      <c r="F6" s="3"/>
      <c r="G6" s="3"/>
      <c r="H6" s="3"/>
      <c r="I6" s="75" t="s">
        <v>1</v>
      </c>
      <c r="J6" s="75" t="s">
        <v>2</v>
      </c>
      <c r="K6" s="75" t="s">
        <v>122</v>
      </c>
      <c r="L6" s="75" t="s">
        <v>123</v>
      </c>
      <c r="M6" s="76" t="s">
        <v>185</v>
      </c>
      <c r="N6" s="80" t="s">
        <v>124</v>
      </c>
      <c r="O6" s="81"/>
    </row>
    <row r="7" spans="1:15" ht="36" customHeight="1">
      <c r="A7" s="1"/>
      <c r="B7" s="3"/>
      <c r="C7" s="3"/>
      <c r="D7" s="3"/>
      <c r="E7" s="3"/>
      <c r="F7" s="3"/>
      <c r="G7" s="3"/>
      <c r="H7" s="3"/>
      <c r="I7" s="76"/>
      <c r="J7" s="76"/>
      <c r="K7" s="76"/>
      <c r="L7" s="76"/>
      <c r="M7" s="86"/>
      <c r="N7" s="21" t="s">
        <v>125</v>
      </c>
      <c r="O7" s="21" t="s">
        <v>126</v>
      </c>
    </row>
    <row r="8" spans="1:15" ht="15.75" customHeight="1">
      <c r="A8" s="1"/>
      <c r="B8" s="3"/>
      <c r="C8" s="3"/>
      <c r="D8" s="3"/>
      <c r="E8" s="3"/>
      <c r="F8" s="3"/>
      <c r="G8" s="3"/>
      <c r="H8" s="3"/>
      <c r="I8" s="22">
        <v>1</v>
      </c>
      <c r="J8" s="22">
        <v>2</v>
      </c>
      <c r="K8" s="22">
        <v>3</v>
      </c>
      <c r="L8" s="22">
        <v>4</v>
      </c>
      <c r="M8" s="23">
        <v>5</v>
      </c>
      <c r="N8" s="22">
        <v>6</v>
      </c>
      <c r="O8" s="22">
        <v>7</v>
      </c>
    </row>
    <row r="9" spans="1:15" ht="12.75">
      <c r="A9" s="1"/>
      <c r="B9" s="2" t="s">
        <v>0</v>
      </c>
      <c r="C9" s="1"/>
      <c r="D9" s="1"/>
      <c r="E9" s="1"/>
      <c r="F9" s="1"/>
      <c r="G9" s="1"/>
      <c r="H9" s="1"/>
      <c r="I9" s="68" t="s">
        <v>3</v>
      </c>
      <c r="J9" s="68" t="s">
        <v>4</v>
      </c>
      <c r="K9" s="26">
        <v>218294000</v>
      </c>
      <c r="L9" s="26">
        <v>226274508</v>
      </c>
      <c r="M9" s="27">
        <v>57816278.23</v>
      </c>
      <c r="N9" s="28">
        <f>SUM(M9/K9*100)</f>
        <v>26.485509555919997</v>
      </c>
      <c r="O9" s="28">
        <f>SUM(M9/L9*100)</f>
        <v>25.55138832961245</v>
      </c>
    </row>
    <row r="10" spans="1:15" ht="25.5">
      <c r="A10" s="1"/>
      <c r="B10" s="2" t="s">
        <v>0</v>
      </c>
      <c r="C10" s="1"/>
      <c r="D10" s="1"/>
      <c r="E10" s="1"/>
      <c r="F10" s="1"/>
      <c r="G10" s="1"/>
      <c r="H10" s="1"/>
      <c r="I10" s="68" t="s">
        <v>5</v>
      </c>
      <c r="J10" s="68" t="s">
        <v>6</v>
      </c>
      <c r="K10" s="26">
        <v>128763500</v>
      </c>
      <c r="L10" s="26">
        <v>132052500</v>
      </c>
      <c r="M10" s="27">
        <v>30762796.47</v>
      </c>
      <c r="N10" s="19">
        <f aca="true" t="shared" si="0" ref="N10:N74">SUM(M10/K10*100)</f>
        <v>23.890929083164096</v>
      </c>
      <c r="O10" s="19">
        <f aca="true" t="shared" si="1" ref="O10:O74">SUM(M10/L10*100)</f>
        <v>23.29588343272562</v>
      </c>
    </row>
    <row r="11" spans="1:15" ht="12.75">
      <c r="A11" s="1"/>
      <c r="B11" s="2" t="s">
        <v>0</v>
      </c>
      <c r="C11" s="1"/>
      <c r="D11" s="1"/>
      <c r="E11" s="1"/>
      <c r="F11" s="1"/>
      <c r="G11" s="1"/>
      <c r="H11" s="1"/>
      <c r="I11" s="68" t="s">
        <v>7</v>
      </c>
      <c r="J11" s="68" t="s">
        <v>8</v>
      </c>
      <c r="K11" s="26">
        <v>128763500</v>
      </c>
      <c r="L11" s="26">
        <v>132052500</v>
      </c>
      <c r="M11" s="27">
        <v>30761906.15</v>
      </c>
      <c r="N11" s="19">
        <f t="shared" si="0"/>
        <v>23.890237644984797</v>
      </c>
      <c r="O11" s="19">
        <f t="shared" si="1"/>
        <v>23.295209216031502</v>
      </c>
    </row>
    <row r="12" spans="1:15" ht="51">
      <c r="A12" s="1"/>
      <c r="B12" s="1"/>
      <c r="C12" s="1"/>
      <c r="D12" s="1"/>
      <c r="E12" s="1"/>
      <c r="F12" s="1"/>
      <c r="G12" s="1"/>
      <c r="H12" s="1"/>
      <c r="I12" s="67" t="s">
        <v>9</v>
      </c>
      <c r="J12" s="67" t="s">
        <v>10</v>
      </c>
      <c r="K12" s="31">
        <v>107650700</v>
      </c>
      <c r="L12" s="31">
        <v>110939700</v>
      </c>
      <c r="M12" s="32">
        <v>27964817.24</v>
      </c>
      <c r="N12" s="4">
        <f t="shared" si="0"/>
        <v>25.977366835515237</v>
      </c>
      <c r="O12" s="4">
        <f t="shared" si="1"/>
        <v>25.20722269845691</v>
      </c>
    </row>
    <row r="13" spans="1:15" ht="51">
      <c r="A13" s="1"/>
      <c r="B13" s="1"/>
      <c r="C13" s="1"/>
      <c r="D13" s="1"/>
      <c r="E13" s="1"/>
      <c r="F13" s="1"/>
      <c r="G13" s="1"/>
      <c r="H13" s="1"/>
      <c r="I13" s="67" t="s">
        <v>11</v>
      </c>
      <c r="J13" s="67" t="s">
        <v>12</v>
      </c>
      <c r="K13" s="31">
        <v>19612800</v>
      </c>
      <c r="L13" s="31">
        <v>19612800</v>
      </c>
      <c r="M13" s="32">
        <v>2094745.44</v>
      </c>
      <c r="N13" s="4">
        <f t="shared" si="0"/>
        <v>10.68050171316691</v>
      </c>
      <c r="O13" s="4">
        <f t="shared" si="1"/>
        <v>10.68050171316691</v>
      </c>
    </row>
    <row r="14" spans="1:15" ht="38.25">
      <c r="A14" s="1"/>
      <c r="B14" s="1"/>
      <c r="C14" s="1"/>
      <c r="D14" s="1"/>
      <c r="E14" s="1"/>
      <c r="F14" s="1"/>
      <c r="G14" s="1"/>
      <c r="H14" s="1"/>
      <c r="I14" s="67" t="s">
        <v>13</v>
      </c>
      <c r="J14" s="67" t="s">
        <v>14</v>
      </c>
      <c r="K14" s="31">
        <v>1500000</v>
      </c>
      <c r="L14" s="31">
        <v>1500000</v>
      </c>
      <c r="M14" s="32">
        <v>701427.52</v>
      </c>
      <c r="N14" s="4">
        <f t="shared" si="0"/>
        <v>46.761834666666665</v>
      </c>
      <c r="O14" s="4">
        <f t="shared" si="1"/>
        <v>46.761834666666665</v>
      </c>
    </row>
    <row r="15" spans="1:15" ht="38.25">
      <c r="A15" s="1"/>
      <c r="B15" s="1"/>
      <c r="C15" s="1"/>
      <c r="D15" s="1"/>
      <c r="E15" s="1"/>
      <c r="F15" s="1"/>
      <c r="G15" s="1"/>
      <c r="H15" s="1"/>
      <c r="I15" s="67" t="s">
        <v>186</v>
      </c>
      <c r="J15" s="67" t="s">
        <v>187</v>
      </c>
      <c r="K15" s="31">
        <v>0</v>
      </c>
      <c r="L15" s="31">
        <v>0</v>
      </c>
      <c r="M15" s="32">
        <v>915.95</v>
      </c>
      <c r="N15" s="4"/>
      <c r="O15" s="4"/>
    </row>
    <row r="16" spans="1:15" ht="12.75">
      <c r="A16" s="1"/>
      <c r="B16" s="2" t="s">
        <v>0</v>
      </c>
      <c r="C16" s="1"/>
      <c r="D16" s="1"/>
      <c r="E16" s="1"/>
      <c r="F16" s="1"/>
      <c r="G16" s="1"/>
      <c r="H16" s="1"/>
      <c r="I16" s="68" t="s">
        <v>15</v>
      </c>
      <c r="J16" s="68" t="s">
        <v>16</v>
      </c>
      <c r="K16" s="26">
        <v>0</v>
      </c>
      <c r="L16" s="26">
        <v>0</v>
      </c>
      <c r="M16" s="27">
        <v>890.32</v>
      </c>
      <c r="N16" s="19"/>
      <c r="O16" s="19"/>
    </row>
    <row r="17" spans="1:15" ht="25.5">
      <c r="A17" s="1"/>
      <c r="B17" s="1"/>
      <c r="C17" s="1"/>
      <c r="D17" s="1"/>
      <c r="E17" s="1"/>
      <c r="F17" s="1"/>
      <c r="G17" s="1"/>
      <c r="H17" s="1"/>
      <c r="I17" s="67" t="s">
        <v>17</v>
      </c>
      <c r="J17" s="67" t="s">
        <v>18</v>
      </c>
      <c r="K17" s="31">
        <v>0</v>
      </c>
      <c r="L17" s="31">
        <v>0</v>
      </c>
      <c r="M17" s="32">
        <v>890.32</v>
      </c>
      <c r="N17" s="4"/>
      <c r="O17" s="4"/>
    </row>
    <row r="18" spans="1:15" ht="25.5">
      <c r="A18" s="1"/>
      <c r="B18" s="2" t="s">
        <v>0</v>
      </c>
      <c r="C18" s="1"/>
      <c r="D18" s="1"/>
      <c r="E18" s="1"/>
      <c r="F18" s="1"/>
      <c r="G18" s="1"/>
      <c r="H18" s="1"/>
      <c r="I18" s="68" t="s">
        <v>19</v>
      </c>
      <c r="J18" s="68" t="s">
        <v>20</v>
      </c>
      <c r="K18" s="26">
        <v>863500</v>
      </c>
      <c r="L18" s="26">
        <v>863500</v>
      </c>
      <c r="M18" s="27">
        <v>260895.18</v>
      </c>
      <c r="N18" s="19">
        <f t="shared" si="0"/>
        <v>30.213686160972784</v>
      </c>
      <c r="O18" s="19">
        <f t="shared" si="1"/>
        <v>30.213686160972784</v>
      </c>
    </row>
    <row r="19" spans="1:15" ht="25.5">
      <c r="A19" s="1"/>
      <c r="B19" s="2" t="s">
        <v>0</v>
      </c>
      <c r="C19" s="1"/>
      <c r="D19" s="1"/>
      <c r="E19" s="1"/>
      <c r="F19" s="1"/>
      <c r="G19" s="1"/>
      <c r="H19" s="1"/>
      <c r="I19" s="68" t="s">
        <v>21</v>
      </c>
      <c r="J19" s="68" t="s">
        <v>22</v>
      </c>
      <c r="K19" s="26">
        <v>395000</v>
      </c>
      <c r="L19" s="26">
        <v>395000</v>
      </c>
      <c r="M19" s="27">
        <v>256888.98</v>
      </c>
      <c r="N19" s="19">
        <f t="shared" si="0"/>
        <v>65.0351848101266</v>
      </c>
      <c r="O19" s="19">
        <f t="shared" si="1"/>
        <v>65.0351848101266</v>
      </c>
    </row>
    <row r="20" spans="1:15" ht="54.75" customHeight="1">
      <c r="A20" s="1"/>
      <c r="B20" s="1"/>
      <c r="C20" s="1"/>
      <c r="D20" s="1"/>
      <c r="E20" s="1"/>
      <c r="F20" s="1"/>
      <c r="G20" s="1"/>
      <c r="H20" s="1"/>
      <c r="I20" s="67" t="s">
        <v>162</v>
      </c>
      <c r="J20" s="67" t="s">
        <v>163</v>
      </c>
      <c r="K20" s="31">
        <v>235000</v>
      </c>
      <c r="L20" s="31">
        <v>235000</v>
      </c>
      <c r="M20" s="32">
        <v>191983.89</v>
      </c>
      <c r="N20" s="4">
        <f>SUM(M20/K20*100)</f>
        <v>81.69527234042555</v>
      </c>
      <c r="O20" s="4">
        <f>SUM(M20/L20*100)</f>
        <v>81.69527234042555</v>
      </c>
    </row>
    <row r="21" spans="1:15" ht="63.75">
      <c r="A21" s="1"/>
      <c r="B21" s="2" t="s">
        <v>0</v>
      </c>
      <c r="C21" s="1"/>
      <c r="D21" s="1"/>
      <c r="E21" s="1"/>
      <c r="F21" s="1"/>
      <c r="G21" s="1"/>
      <c r="H21" s="1"/>
      <c r="I21" s="67" t="s">
        <v>23</v>
      </c>
      <c r="J21" s="67" t="s">
        <v>24</v>
      </c>
      <c r="K21" s="31">
        <v>160000</v>
      </c>
      <c r="L21" s="31">
        <v>160000</v>
      </c>
      <c r="M21" s="32">
        <v>64905.09</v>
      </c>
      <c r="N21" s="4">
        <f t="shared" si="0"/>
        <v>40.56568125</v>
      </c>
      <c r="O21" s="4">
        <f t="shared" si="1"/>
        <v>40.56568125</v>
      </c>
    </row>
    <row r="22" spans="1:15" ht="25.5">
      <c r="A22" s="1"/>
      <c r="B22" s="1"/>
      <c r="C22" s="1"/>
      <c r="D22" s="1"/>
      <c r="E22" s="1"/>
      <c r="F22" s="1"/>
      <c r="G22" s="1"/>
      <c r="H22" s="1"/>
      <c r="I22" s="68" t="s">
        <v>25</v>
      </c>
      <c r="J22" s="68" t="s">
        <v>164</v>
      </c>
      <c r="K22" s="26">
        <v>13500</v>
      </c>
      <c r="L22" s="26">
        <v>13500</v>
      </c>
      <c r="M22" s="27">
        <v>4006.2</v>
      </c>
      <c r="N22" s="19">
        <f t="shared" si="0"/>
        <v>29.675555555555555</v>
      </c>
      <c r="O22" s="19">
        <f t="shared" si="1"/>
        <v>29.675555555555555</v>
      </c>
    </row>
    <row r="23" spans="1:15" ht="38.25">
      <c r="A23" s="1"/>
      <c r="B23" s="2" t="s">
        <v>0</v>
      </c>
      <c r="C23" s="1"/>
      <c r="D23" s="1"/>
      <c r="E23" s="1"/>
      <c r="F23" s="1"/>
      <c r="G23" s="1"/>
      <c r="H23" s="1"/>
      <c r="I23" s="67" t="s">
        <v>26</v>
      </c>
      <c r="J23" s="67" t="s">
        <v>165</v>
      </c>
      <c r="K23" s="31">
        <v>13500</v>
      </c>
      <c r="L23" s="31">
        <v>13500</v>
      </c>
      <c r="M23" s="32">
        <v>4006.2</v>
      </c>
      <c r="N23" s="4">
        <f>SUM(M23/K23*100)</f>
        <v>29.675555555555555</v>
      </c>
      <c r="O23" s="4">
        <f>SUM(M23/L23*100)</f>
        <v>29.675555555555555</v>
      </c>
    </row>
    <row r="24" spans="1:15" ht="25.5">
      <c r="A24" s="1"/>
      <c r="B24" s="1"/>
      <c r="C24" s="1"/>
      <c r="D24" s="1"/>
      <c r="E24" s="1"/>
      <c r="F24" s="1"/>
      <c r="G24" s="1"/>
      <c r="H24" s="1"/>
      <c r="I24" s="68" t="s">
        <v>166</v>
      </c>
      <c r="J24" s="68" t="s">
        <v>167</v>
      </c>
      <c r="K24" s="26">
        <v>455000</v>
      </c>
      <c r="L24" s="26">
        <v>455000</v>
      </c>
      <c r="M24" s="27">
        <v>0</v>
      </c>
      <c r="N24" s="19">
        <f t="shared" si="0"/>
        <v>0</v>
      </c>
      <c r="O24" s="19">
        <f t="shared" si="1"/>
        <v>0</v>
      </c>
    </row>
    <row r="25" spans="1:15" ht="38.25">
      <c r="A25" s="1"/>
      <c r="B25" s="2" t="s">
        <v>0</v>
      </c>
      <c r="C25" s="1"/>
      <c r="D25" s="1"/>
      <c r="E25" s="1"/>
      <c r="F25" s="1"/>
      <c r="G25" s="1"/>
      <c r="H25" s="1"/>
      <c r="I25" s="67" t="s">
        <v>168</v>
      </c>
      <c r="J25" s="67" t="s">
        <v>157</v>
      </c>
      <c r="K25" s="31">
        <v>455000</v>
      </c>
      <c r="L25" s="31">
        <v>455000</v>
      </c>
      <c r="M25" s="27">
        <v>0</v>
      </c>
      <c r="N25" s="4">
        <f>SUM(M25/K25*100)</f>
        <v>0</v>
      </c>
      <c r="O25" s="4">
        <f>SUM(M25/L25*100)</f>
        <v>0</v>
      </c>
    </row>
    <row r="26" spans="1:15" ht="12.75">
      <c r="A26" s="1"/>
      <c r="B26" s="2" t="s">
        <v>0</v>
      </c>
      <c r="C26" s="1"/>
      <c r="D26" s="1"/>
      <c r="E26" s="1"/>
      <c r="F26" s="1"/>
      <c r="G26" s="1"/>
      <c r="H26" s="1"/>
      <c r="I26" s="68" t="s">
        <v>27</v>
      </c>
      <c r="J26" s="68" t="s">
        <v>28</v>
      </c>
      <c r="K26" s="26">
        <v>11220000</v>
      </c>
      <c r="L26" s="26">
        <v>11220000</v>
      </c>
      <c r="M26" s="27">
        <v>4195329.25</v>
      </c>
      <c r="N26" s="19">
        <f t="shared" si="0"/>
        <v>37.391526292335115</v>
      </c>
      <c r="O26" s="19">
        <f t="shared" si="1"/>
        <v>37.391526292335115</v>
      </c>
    </row>
    <row r="27" spans="1:15" ht="25.5">
      <c r="A27" s="1"/>
      <c r="B27" s="1"/>
      <c r="C27" s="1"/>
      <c r="D27" s="1"/>
      <c r="E27" s="1"/>
      <c r="F27" s="1"/>
      <c r="G27" s="1"/>
      <c r="H27" s="1"/>
      <c r="I27" s="68" t="s">
        <v>29</v>
      </c>
      <c r="J27" s="68" t="s">
        <v>30</v>
      </c>
      <c r="K27" s="26">
        <v>1500000</v>
      </c>
      <c r="L27" s="26">
        <v>1500000</v>
      </c>
      <c r="M27" s="27">
        <v>347231.91</v>
      </c>
      <c r="N27" s="19">
        <f t="shared" si="0"/>
        <v>23.148794</v>
      </c>
      <c r="O27" s="19">
        <f t="shared" si="1"/>
        <v>23.148794</v>
      </c>
    </row>
    <row r="28" spans="1:15" ht="12.75">
      <c r="A28" s="1"/>
      <c r="B28" s="2" t="s">
        <v>0</v>
      </c>
      <c r="C28" s="1"/>
      <c r="D28" s="1"/>
      <c r="E28" s="1"/>
      <c r="F28" s="1"/>
      <c r="G28" s="1"/>
      <c r="H28" s="1"/>
      <c r="I28" s="67" t="s">
        <v>31</v>
      </c>
      <c r="J28" s="67" t="s">
        <v>32</v>
      </c>
      <c r="K28" s="31">
        <v>1500000</v>
      </c>
      <c r="L28" s="31">
        <v>1500000</v>
      </c>
      <c r="M28" s="32">
        <v>347231.91</v>
      </c>
      <c r="N28" s="4">
        <f t="shared" si="0"/>
        <v>23.148794</v>
      </c>
      <c r="O28" s="4">
        <f t="shared" si="1"/>
        <v>23.148794</v>
      </c>
    </row>
    <row r="29" spans="1:15" ht="38.25">
      <c r="A29" s="1"/>
      <c r="B29" s="1"/>
      <c r="C29" s="1"/>
      <c r="D29" s="1"/>
      <c r="E29" s="1"/>
      <c r="F29" s="1"/>
      <c r="G29" s="1"/>
      <c r="H29" s="1"/>
      <c r="I29" s="68" t="s">
        <v>33</v>
      </c>
      <c r="J29" s="68" t="s">
        <v>34</v>
      </c>
      <c r="K29" s="26">
        <v>5500000</v>
      </c>
      <c r="L29" s="26">
        <v>5500000</v>
      </c>
      <c r="M29" s="27">
        <v>1972175.46</v>
      </c>
      <c r="N29" s="19">
        <f t="shared" si="0"/>
        <v>35.857735636363635</v>
      </c>
      <c r="O29" s="19">
        <f t="shared" si="1"/>
        <v>35.857735636363635</v>
      </c>
    </row>
    <row r="30" spans="1:15" ht="12.75">
      <c r="A30" s="1"/>
      <c r="B30" s="2" t="s">
        <v>0</v>
      </c>
      <c r="C30" s="1"/>
      <c r="D30" s="1"/>
      <c r="E30" s="1"/>
      <c r="F30" s="1"/>
      <c r="G30" s="1"/>
      <c r="H30" s="1"/>
      <c r="I30" s="67" t="s">
        <v>35</v>
      </c>
      <c r="J30" s="67" t="s">
        <v>32</v>
      </c>
      <c r="K30" s="31">
        <v>5500000</v>
      </c>
      <c r="L30" s="31">
        <v>5500000</v>
      </c>
      <c r="M30" s="32">
        <v>1972175.46</v>
      </c>
      <c r="N30" s="4">
        <f t="shared" si="0"/>
        <v>35.857735636363635</v>
      </c>
      <c r="O30" s="4">
        <f t="shared" si="1"/>
        <v>35.857735636363635</v>
      </c>
    </row>
    <row r="31" spans="1:15" ht="38.25">
      <c r="A31" s="1"/>
      <c r="B31" s="1"/>
      <c r="C31" s="1"/>
      <c r="D31" s="1"/>
      <c r="E31" s="1"/>
      <c r="F31" s="1"/>
      <c r="G31" s="1"/>
      <c r="H31" s="1"/>
      <c r="I31" s="68" t="s">
        <v>36</v>
      </c>
      <c r="J31" s="68" t="s">
        <v>37</v>
      </c>
      <c r="K31" s="26">
        <v>4220000</v>
      </c>
      <c r="L31" s="26">
        <v>4220000</v>
      </c>
      <c r="M31" s="27">
        <v>1875921.88</v>
      </c>
      <c r="N31" s="19">
        <f t="shared" si="0"/>
        <v>44.45312511848341</v>
      </c>
      <c r="O31" s="19">
        <f t="shared" si="1"/>
        <v>44.45312511848341</v>
      </c>
    </row>
    <row r="32" spans="1:15" ht="102">
      <c r="A32" s="1"/>
      <c r="B32" s="2" t="s">
        <v>0</v>
      </c>
      <c r="C32" s="1"/>
      <c r="D32" s="1"/>
      <c r="E32" s="1"/>
      <c r="F32" s="1"/>
      <c r="G32" s="1"/>
      <c r="H32" s="1"/>
      <c r="I32" s="69" t="s">
        <v>177</v>
      </c>
      <c r="J32" s="69" t="s">
        <v>188</v>
      </c>
      <c r="K32" s="45">
        <v>1700000</v>
      </c>
      <c r="L32" s="45">
        <v>1700000</v>
      </c>
      <c r="M32" s="43">
        <v>545219.88</v>
      </c>
      <c r="N32" s="46">
        <f t="shared" si="0"/>
        <v>32.071757647058824</v>
      </c>
      <c r="O32" s="46">
        <f t="shared" si="1"/>
        <v>32.071757647058824</v>
      </c>
    </row>
    <row r="33" spans="1:15" ht="10.5" customHeight="1">
      <c r="A33" s="1"/>
      <c r="B33" s="2"/>
      <c r="C33" s="1"/>
      <c r="D33" s="1"/>
      <c r="E33" s="1"/>
      <c r="F33" s="1"/>
      <c r="G33" s="1"/>
      <c r="H33" s="1"/>
      <c r="I33" s="52"/>
      <c r="J33" s="53"/>
      <c r="K33" s="54"/>
      <c r="L33" s="54"/>
      <c r="M33" s="54"/>
      <c r="N33" s="55"/>
      <c r="O33" s="55"/>
    </row>
    <row r="34" spans="1:15" ht="12.75" hidden="1">
      <c r="A34" s="1"/>
      <c r="B34" s="2"/>
      <c r="C34" s="1"/>
      <c r="D34" s="1"/>
      <c r="E34" s="1"/>
      <c r="F34" s="1"/>
      <c r="G34" s="1"/>
      <c r="H34" s="1"/>
      <c r="I34" s="47"/>
      <c r="J34" s="48"/>
      <c r="K34" s="49"/>
      <c r="L34" s="49"/>
      <c r="M34" s="50"/>
      <c r="N34" s="51"/>
      <c r="O34" s="51"/>
    </row>
    <row r="35" spans="1:15" ht="1.5" customHeight="1" hidden="1">
      <c r="A35" s="1"/>
      <c r="B35" s="2"/>
      <c r="C35" s="1"/>
      <c r="D35" s="1"/>
      <c r="E35" s="1"/>
      <c r="F35" s="1"/>
      <c r="G35" s="1"/>
      <c r="H35" s="1"/>
      <c r="I35" s="29"/>
      <c r="J35" s="30"/>
      <c r="K35" s="31"/>
      <c r="L35" s="31"/>
      <c r="M35" s="43"/>
      <c r="N35" s="4"/>
      <c r="O35" s="4"/>
    </row>
    <row r="36" spans="1:15" ht="81" customHeight="1" hidden="1">
      <c r="A36" s="1"/>
      <c r="B36" s="2" t="s">
        <v>0</v>
      </c>
      <c r="C36" s="1"/>
      <c r="D36" s="1"/>
      <c r="E36" s="1"/>
      <c r="F36" s="1"/>
      <c r="G36" s="1"/>
      <c r="H36" s="1"/>
      <c r="I36" s="29" t="s">
        <v>178</v>
      </c>
      <c r="J36" s="30" t="s">
        <v>179</v>
      </c>
      <c r="K36" s="31">
        <v>2520000</v>
      </c>
      <c r="L36" s="31">
        <v>2520000</v>
      </c>
      <c r="M36" s="33">
        <v>1330702</v>
      </c>
      <c r="N36" s="4">
        <f t="shared" si="0"/>
        <v>52.80563492063492</v>
      </c>
      <c r="O36" s="4">
        <f t="shared" si="1"/>
        <v>52.80563492063492</v>
      </c>
    </row>
    <row r="37" spans="1:15" ht="12.75">
      <c r="A37" s="1"/>
      <c r="B37" s="1"/>
      <c r="C37" s="1"/>
      <c r="D37" s="1"/>
      <c r="E37" s="1"/>
      <c r="F37" s="1"/>
      <c r="G37" s="1"/>
      <c r="H37" s="1"/>
      <c r="I37" s="34"/>
      <c r="J37" s="35"/>
      <c r="K37" s="36"/>
      <c r="L37" s="36"/>
      <c r="M37" s="36"/>
      <c r="N37" s="87" t="s">
        <v>184</v>
      </c>
      <c r="O37" s="88"/>
    </row>
    <row r="38" spans="1:15" ht="12.75">
      <c r="A38" s="1"/>
      <c r="B38" s="1"/>
      <c r="C38" s="1"/>
      <c r="D38" s="1"/>
      <c r="E38" s="1"/>
      <c r="F38" s="1"/>
      <c r="G38" s="1"/>
      <c r="H38" s="1"/>
      <c r="I38" s="22">
        <v>1</v>
      </c>
      <c r="J38" s="22">
        <v>2</v>
      </c>
      <c r="K38" s="22">
        <v>3</v>
      </c>
      <c r="L38" s="22">
        <v>4</v>
      </c>
      <c r="M38" s="23">
        <v>5</v>
      </c>
      <c r="N38" s="22">
        <v>6</v>
      </c>
      <c r="O38" s="22">
        <v>7</v>
      </c>
    </row>
    <row r="39" spans="1:15" ht="76.5">
      <c r="A39" s="1"/>
      <c r="B39" s="1"/>
      <c r="C39" s="1"/>
      <c r="D39" s="1"/>
      <c r="E39" s="1"/>
      <c r="F39" s="1"/>
      <c r="G39" s="1"/>
      <c r="H39" s="1"/>
      <c r="I39" s="29" t="s">
        <v>178</v>
      </c>
      <c r="J39" s="29" t="s">
        <v>179</v>
      </c>
      <c r="K39" s="31">
        <v>2520000</v>
      </c>
      <c r="L39" s="31">
        <v>2520000</v>
      </c>
      <c r="M39" s="33">
        <v>1330702</v>
      </c>
      <c r="N39" s="4">
        <f>SUM(M39/K39*100)</f>
        <v>52.80563492063492</v>
      </c>
      <c r="O39" s="4">
        <f>SUM(M39/L39*100)</f>
        <v>52.80563492063492</v>
      </c>
    </row>
    <row r="40" spans="1:15" ht="38.25">
      <c r="A40" s="1"/>
      <c r="B40" s="1"/>
      <c r="C40" s="1"/>
      <c r="D40" s="1"/>
      <c r="E40" s="1"/>
      <c r="F40" s="1"/>
      <c r="G40" s="1"/>
      <c r="H40" s="1"/>
      <c r="I40" s="24" t="s">
        <v>38</v>
      </c>
      <c r="J40" s="24" t="s">
        <v>169</v>
      </c>
      <c r="K40" s="26">
        <v>77447000</v>
      </c>
      <c r="L40" s="26">
        <v>82138508</v>
      </c>
      <c r="M40" s="26">
        <v>22597257.33</v>
      </c>
      <c r="N40" s="19">
        <f t="shared" si="0"/>
        <v>29.177705179025654</v>
      </c>
      <c r="O40" s="19">
        <f t="shared" si="1"/>
        <v>27.511161183984495</v>
      </c>
    </row>
    <row r="41" spans="1:15" ht="12.75">
      <c r="A41" s="1"/>
      <c r="B41" s="1"/>
      <c r="C41" s="1"/>
      <c r="D41" s="1"/>
      <c r="E41" s="1"/>
      <c r="F41" s="1"/>
      <c r="G41" s="1"/>
      <c r="H41" s="1"/>
      <c r="I41" s="24" t="s">
        <v>39</v>
      </c>
      <c r="J41" s="24" t="s">
        <v>40</v>
      </c>
      <c r="K41" s="26">
        <v>36507000</v>
      </c>
      <c r="L41" s="26">
        <v>38507000</v>
      </c>
      <c r="M41" s="26">
        <v>10647830.83</v>
      </c>
      <c r="N41" s="19">
        <f t="shared" si="0"/>
        <v>29.166545676171694</v>
      </c>
      <c r="O41" s="19">
        <f t="shared" si="1"/>
        <v>27.651675877113252</v>
      </c>
    </row>
    <row r="42" spans="1:15" ht="51">
      <c r="A42" s="1"/>
      <c r="B42" s="1"/>
      <c r="C42" s="1"/>
      <c r="D42" s="1"/>
      <c r="E42" s="1"/>
      <c r="F42" s="1"/>
      <c r="G42" s="1"/>
      <c r="H42" s="1"/>
      <c r="I42" s="29" t="s">
        <v>41</v>
      </c>
      <c r="J42" s="29" t="s">
        <v>42</v>
      </c>
      <c r="K42" s="31">
        <v>291500</v>
      </c>
      <c r="L42" s="31">
        <v>291500</v>
      </c>
      <c r="M42" s="31">
        <v>77121.26</v>
      </c>
      <c r="N42" s="4">
        <f t="shared" si="0"/>
        <v>26.456692967409946</v>
      </c>
      <c r="O42" s="4">
        <f t="shared" si="1"/>
        <v>26.456692967409946</v>
      </c>
    </row>
    <row r="43" spans="1:15" ht="51">
      <c r="A43" s="1"/>
      <c r="B43" s="1"/>
      <c r="C43" s="1"/>
      <c r="D43" s="1"/>
      <c r="E43" s="1"/>
      <c r="F43" s="1"/>
      <c r="G43" s="1"/>
      <c r="H43" s="1"/>
      <c r="I43" s="29" t="s">
        <v>43</v>
      </c>
      <c r="J43" s="29" t="s">
        <v>44</v>
      </c>
      <c r="K43" s="31">
        <v>75000</v>
      </c>
      <c r="L43" s="31">
        <v>75000</v>
      </c>
      <c r="M43" s="31">
        <v>98373.79</v>
      </c>
      <c r="N43" s="4">
        <f t="shared" si="0"/>
        <v>131.16505333333333</v>
      </c>
      <c r="O43" s="4">
        <f t="shared" si="1"/>
        <v>131.16505333333333</v>
      </c>
    </row>
    <row r="44" spans="1:15" ht="51">
      <c r="A44" s="1"/>
      <c r="B44" s="1"/>
      <c r="C44" s="1"/>
      <c r="D44" s="1"/>
      <c r="E44" s="1"/>
      <c r="F44" s="1"/>
      <c r="G44" s="1"/>
      <c r="H44" s="1"/>
      <c r="I44" s="29" t="s">
        <v>45</v>
      </c>
      <c r="J44" s="29" t="s">
        <v>46</v>
      </c>
      <c r="K44" s="31">
        <v>450000</v>
      </c>
      <c r="L44" s="31">
        <v>450000</v>
      </c>
      <c r="M44" s="31">
        <v>266152.51</v>
      </c>
      <c r="N44" s="4">
        <f t="shared" si="0"/>
        <v>59.14500222222222</v>
      </c>
      <c r="O44" s="4">
        <f t="shared" si="1"/>
        <v>59.14500222222222</v>
      </c>
    </row>
    <row r="45" spans="1:15" ht="51">
      <c r="A45" s="1"/>
      <c r="B45" s="1"/>
      <c r="C45" s="1"/>
      <c r="D45" s="1"/>
      <c r="E45" s="1"/>
      <c r="F45" s="1"/>
      <c r="G45" s="1"/>
      <c r="H45" s="1"/>
      <c r="I45" s="29" t="s">
        <v>47</v>
      </c>
      <c r="J45" s="29" t="s">
        <v>128</v>
      </c>
      <c r="K45" s="31">
        <v>7900000</v>
      </c>
      <c r="L45" s="31">
        <v>8900000</v>
      </c>
      <c r="M45" s="31">
        <v>1863772.86</v>
      </c>
      <c r="N45" s="4">
        <f t="shared" si="0"/>
        <v>23.592061518987343</v>
      </c>
      <c r="O45" s="4">
        <f t="shared" si="1"/>
        <v>20.94126808988764</v>
      </c>
    </row>
    <row r="46" spans="1:15" ht="12.75">
      <c r="A46" s="1"/>
      <c r="B46" s="1"/>
      <c r="C46" s="1"/>
      <c r="D46" s="1"/>
      <c r="E46" s="1"/>
      <c r="F46" s="1"/>
      <c r="G46" s="1"/>
      <c r="H46" s="1"/>
      <c r="I46" s="29" t="s">
        <v>48</v>
      </c>
      <c r="J46" s="29" t="s">
        <v>49</v>
      </c>
      <c r="K46" s="31">
        <v>6000000</v>
      </c>
      <c r="L46" s="31">
        <v>6000000</v>
      </c>
      <c r="M46" s="31">
        <v>1266090.4</v>
      </c>
      <c r="N46" s="4">
        <f t="shared" si="0"/>
        <v>21.101506666666666</v>
      </c>
      <c r="O46" s="4">
        <f t="shared" si="1"/>
        <v>21.101506666666666</v>
      </c>
    </row>
    <row r="47" spans="1:15" ht="12.75">
      <c r="A47" s="1"/>
      <c r="B47" s="1"/>
      <c r="C47" s="1"/>
      <c r="D47" s="1"/>
      <c r="E47" s="1"/>
      <c r="F47" s="1"/>
      <c r="G47" s="1"/>
      <c r="H47" s="1"/>
      <c r="I47" s="29" t="s">
        <v>50</v>
      </c>
      <c r="J47" s="29" t="s">
        <v>51</v>
      </c>
      <c r="K47" s="31">
        <v>18110500</v>
      </c>
      <c r="L47" s="31">
        <v>19110500</v>
      </c>
      <c r="M47" s="31">
        <v>6064609.77</v>
      </c>
      <c r="N47" s="4">
        <f t="shared" si="0"/>
        <v>33.48670533668314</v>
      </c>
      <c r="O47" s="4">
        <f t="shared" si="1"/>
        <v>31.73443797912142</v>
      </c>
    </row>
    <row r="48" spans="1:15" ht="12.75">
      <c r="A48" s="1"/>
      <c r="B48" s="1"/>
      <c r="C48" s="1"/>
      <c r="D48" s="1"/>
      <c r="E48" s="1"/>
      <c r="F48" s="1"/>
      <c r="G48" s="1"/>
      <c r="H48" s="1"/>
      <c r="I48" s="29" t="s">
        <v>52</v>
      </c>
      <c r="J48" s="29" t="s">
        <v>53</v>
      </c>
      <c r="K48" s="31">
        <v>900000</v>
      </c>
      <c r="L48" s="31">
        <v>900000</v>
      </c>
      <c r="M48" s="31">
        <v>219327.39</v>
      </c>
      <c r="N48" s="4">
        <f t="shared" si="0"/>
        <v>24.36971</v>
      </c>
      <c r="O48" s="4">
        <f t="shared" si="1"/>
        <v>24.36971</v>
      </c>
    </row>
    <row r="49" spans="1:15" ht="12.75">
      <c r="A49" s="1"/>
      <c r="B49" s="1"/>
      <c r="C49" s="1"/>
      <c r="D49" s="1"/>
      <c r="E49" s="1"/>
      <c r="F49" s="1"/>
      <c r="G49" s="1"/>
      <c r="H49" s="1"/>
      <c r="I49" s="29" t="s">
        <v>54</v>
      </c>
      <c r="J49" s="29" t="s">
        <v>55</v>
      </c>
      <c r="K49" s="31">
        <v>2700000</v>
      </c>
      <c r="L49" s="31">
        <v>2700000</v>
      </c>
      <c r="M49" s="31">
        <v>778216.18</v>
      </c>
      <c r="N49" s="4">
        <f t="shared" si="0"/>
        <v>28.82282148148148</v>
      </c>
      <c r="O49" s="4">
        <f t="shared" si="1"/>
        <v>28.82282148148148</v>
      </c>
    </row>
    <row r="50" spans="1:15" ht="12.75">
      <c r="A50" s="1"/>
      <c r="B50" s="2" t="s">
        <v>0</v>
      </c>
      <c r="C50" s="1"/>
      <c r="D50" s="1"/>
      <c r="E50" s="1"/>
      <c r="F50" s="1"/>
      <c r="G50" s="1"/>
      <c r="H50" s="1"/>
      <c r="I50" s="29" t="s">
        <v>56</v>
      </c>
      <c r="J50" s="29" t="s">
        <v>57</v>
      </c>
      <c r="K50" s="31">
        <v>50000</v>
      </c>
      <c r="L50" s="31">
        <v>50000</v>
      </c>
      <c r="M50" s="31">
        <v>1666.67</v>
      </c>
      <c r="N50" s="4">
        <f t="shared" si="0"/>
        <v>3.3333399999999997</v>
      </c>
      <c r="O50" s="4">
        <f t="shared" si="1"/>
        <v>3.3333399999999997</v>
      </c>
    </row>
    <row r="51" spans="1:15" ht="12.75">
      <c r="A51" s="1"/>
      <c r="B51" s="1"/>
      <c r="C51" s="1"/>
      <c r="D51" s="1"/>
      <c r="E51" s="1"/>
      <c r="F51" s="1"/>
      <c r="G51" s="1"/>
      <c r="H51" s="1"/>
      <c r="I51" s="29" t="s">
        <v>58</v>
      </c>
      <c r="J51" s="29" t="s">
        <v>59</v>
      </c>
      <c r="K51" s="31">
        <v>30000</v>
      </c>
      <c r="L51" s="31">
        <v>30000</v>
      </c>
      <c r="M51" s="31">
        <v>12500</v>
      </c>
      <c r="N51" s="4">
        <f t="shared" si="0"/>
        <v>41.66666666666667</v>
      </c>
      <c r="O51" s="4">
        <f t="shared" si="1"/>
        <v>41.66666666666667</v>
      </c>
    </row>
    <row r="52" spans="1:15" ht="12.75">
      <c r="A52" s="1"/>
      <c r="B52" s="2" t="s">
        <v>0</v>
      </c>
      <c r="C52" s="1"/>
      <c r="D52" s="1"/>
      <c r="E52" s="1"/>
      <c r="F52" s="1"/>
      <c r="G52" s="1"/>
      <c r="H52" s="1"/>
      <c r="I52" s="24" t="s">
        <v>60</v>
      </c>
      <c r="J52" s="24" t="s">
        <v>61</v>
      </c>
      <c r="K52" s="26">
        <v>40000</v>
      </c>
      <c r="L52" s="26">
        <v>40000</v>
      </c>
      <c r="M52" s="26">
        <v>4053.5</v>
      </c>
      <c r="N52" s="19">
        <f t="shared" si="0"/>
        <v>10.13375</v>
      </c>
      <c r="O52" s="19">
        <f t="shared" si="1"/>
        <v>10.13375</v>
      </c>
    </row>
    <row r="53" spans="1:15" ht="25.5">
      <c r="A53" s="1"/>
      <c r="B53" s="1"/>
      <c r="C53" s="1"/>
      <c r="D53" s="1"/>
      <c r="E53" s="1"/>
      <c r="F53" s="1"/>
      <c r="G53" s="1"/>
      <c r="H53" s="1"/>
      <c r="I53" s="29" t="s">
        <v>62</v>
      </c>
      <c r="J53" s="29" t="s">
        <v>63</v>
      </c>
      <c r="K53" s="31">
        <v>40000</v>
      </c>
      <c r="L53" s="31">
        <v>40000</v>
      </c>
      <c r="M53" s="31">
        <v>4053.5</v>
      </c>
      <c r="N53" s="4">
        <f t="shared" si="0"/>
        <v>10.13375</v>
      </c>
      <c r="O53" s="4">
        <f t="shared" si="1"/>
        <v>10.13375</v>
      </c>
    </row>
    <row r="54" spans="1:15" ht="12.75">
      <c r="A54" s="1"/>
      <c r="B54" s="1"/>
      <c r="C54" s="1"/>
      <c r="D54" s="1"/>
      <c r="E54" s="1"/>
      <c r="F54" s="1"/>
      <c r="G54" s="1"/>
      <c r="H54" s="1"/>
      <c r="I54" s="24" t="s">
        <v>64</v>
      </c>
      <c r="J54" s="24" t="s">
        <v>65</v>
      </c>
      <c r="K54" s="26">
        <v>40900000</v>
      </c>
      <c r="L54" s="26">
        <v>43591508</v>
      </c>
      <c r="M54" s="26">
        <v>11945373</v>
      </c>
      <c r="N54" s="19">
        <f t="shared" si="0"/>
        <v>29.206290953545235</v>
      </c>
      <c r="O54" s="19">
        <f t="shared" si="1"/>
        <v>27.40298179177467</v>
      </c>
    </row>
    <row r="55" spans="1:15" ht="12.75">
      <c r="A55" s="1"/>
      <c r="B55" s="1"/>
      <c r="C55" s="1"/>
      <c r="D55" s="1"/>
      <c r="E55" s="1"/>
      <c r="F55" s="1"/>
      <c r="G55" s="1"/>
      <c r="H55" s="1"/>
      <c r="I55" s="29" t="s">
        <v>66</v>
      </c>
      <c r="J55" s="29" t="s">
        <v>67</v>
      </c>
      <c r="K55" s="31">
        <v>3400000</v>
      </c>
      <c r="L55" s="31">
        <v>3400000</v>
      </c>
      <c r="M55" s="31">
        <v>604872.84</v>
      </c>
      <c r="N55" s="4">
        <f t="shared" si="0"/>
        <v>17.790377647058822</v>
      </c>
      <c r="O55" s="4">
        <f t="shared" si="1"/>
        <v>17.790377647058822</v>
      </c>
    </row>
    <row r="56" spans="1:15" ht="12.75">
      <c r="A56" s="1"/>
      <c r="B56" s="2" t="s">
        <v>0</v>
      </c>
      <c r="C56" s="1"/>
      <c r="D56" s="1"/>
      <c r="E56" s="1"/>
      <c r="F56" s="1"/>
      <c r="G56" s="1"/>
      <c r="H56" s="1"/>
      <c r="I56" s="29" t="s">
        <v>68</v>
      </c>
      <c r="J56" s="29" t="s">
        <v>69</v>
      </c>
      <c r="K56" s="31">
        <v>30000000</v>
      </c>
      <c r="L56" s="31">
        <v>32200000</v>
      </c>
      <c r="M56" s="31">
        <v>9569827.41</v>
      </c>
      <c r="N56" s="4">
        <f t="shared" si="0"/>
        <v>31.8994247</v>
      </c>
      <c r="O56" s="4">
        <f t="shared" si="1"/>
        <v>29.719960900621118</v>
      </c>
    </row>
    <row r="57" spans="1:15" ht="66" customHeight="1">
      <c r="A57" s="1"/>
      <c r="B57" s="2" t="s">
        <v>0</v>
      </c>
      <c r="C57" s="1"/>
      <c r="D57" s="1"/>
      <c r="E57" s="1"/>
      <c r="F57" s="1"/>
      <c r="G57" s="1"/>
      <c r="H57" s="1"/>
      <c r="I57" s="29" t="s">
        <v>70</v>
      </c>
      <c r="J57" s="29" t="s">
        <v>71</v>
      </c>
      <c r="K57" s="31">
        <v>7500000</v>
      </c>
      <c r="L57" s="31">
        <v>7991508</v>
      </c>
      <c r="M57" s="31">
        <v>1770672.75</v>
      </c>
      <c r="N57" s="4">
        <f t="shared" si="0"/>
        <v>23.608970000000003</v>
      </c>
      <c r="O57" s="4">
        <f t="shared" si="1"/>
        <v>22.15692895508582</v>
      </c>
    </row>
    <row r="58" spans="1:15" ht="12.75">
      <c r="A58" s="1"/>
      <c r="B58" s="2" t="s">
        <v>0</v>
      </c>
      <c r="C58" s="1"/>
      <c r="D58" s="1"/>
      <c r="E58" s="1"/>
      <c r="F58" s="1"/>
      <c r="G58" s="1"/>
      <c r="H58" s="1"/>
      <c r="I58" s="24" t="s">
        <v>72</v>
      </c>
      <c r="J58" s="24" t="s">
        <v>73</v>
      </c>
      <c r="K58" s="26">
        <v>4206000</v>
      </c>
      <c r="L58" s="26">
        <v>8097000</v>
      </c>
      <c r="M58" s="26">
        <v>5254703.76</v>
      </c>
      <c r="N58" s="19">
        <f t="shared" si="0"/>
        <v>124.93351783166904</v>
      </c>
      <c r="O58" s="19">
        <f t="shared" si="1"/>
        <v>64.89692182289737</v>
      </c>
    </row>
    <row r="59" spans="1:15" ht="25.5">
      <c r="A59" s="1"/>
      <c r="B59" s="1"/>
      <c r="C59" s="1"/>
      <c r="D59" s="1"/>
      <c r="E59" s="1"/>
      <c r="F59" s="1"/>
      <c r="G59" s="1"/>
      <c r="H59" s="1"/>
      <c r="I59" s="24" t="s">
        <v>74</v>
      </c>
      <c r="J59" s="24" t="s">
        <v>75</v>
      </c>
      <c r="K59" s="26">
        <v>51000</v>
      </c>
      <c r="L59" s="26">
        <v>51000</v>
      </c>
      <c r="M59" s="26">
        <v>278022.8</v>
      </c>
      <c r="N59" s="19">
        <f t="shared" si="0"/>
        <v>545.1427450980392</v>
      </c>
      <c r="O59" s="19">
        <f t="shared" si="1"/>
        <v>545.1427450980392</v>
      </c>
    </row>
    <row r="60" spans="1:15" ht="12.75">
      <c r="A60" s="1"/>
      <c r="B60" s="2" t="s">
        <v>0</v>
      </c>
      <c r="C60" s="1"/>
      <c r="D60" s="1"/>
      <c r="E60" s="1"/>
      <c r="F60" s="1"/>
      <c r="G60" s="1"/>
      <c r="H60" s="1"/>
      <c r="I60" s="24" t="s">
        <v>76</v>
      </c>
      <c r="J60" s="24" t="s">
        <v>77</v>
      </c>
      <c r="K60" s="26">
        <v>51000</v>
      </c>
      <c r="L60" s="26">
        <v>51000</v>
      </c>
      <c r="M60" s="26">
        <v>278022.8</v>
      </c>
      <c r="N60" s="19">
        <f t="shared" si="0"/>
        <v>545.1427450980392</v>
      </c>
      <c r="O60" s="19">
        <f t="shared" si="1"/>
        <v>545.1427450980392</v>
      </c>
    </row>
    <row r="61" spans="1:15" ht="12.75">
      <c r="A61" s="1"/>
      <c r="B61" s="1"/>
      <c r="C61" s="1"/>
      <c r="D61" s="1"/>
      <c r="E61" s="1"/>
      <c r="F61" s="1"/>
      <c r="G61" s="1"/>
      <c r="H61" s="1"/>
      <c r="I61" s="29" t="s">
        <v>78</v>
      </c>
      <c r="J61" s="29" t="s">
        <v>79</v>
      </c>
      <c r="K61" s="31">
        <v>50000</v>
      </c>
      <c r="L61" s="31">
        <v>50000</v>
      </c>
      <c r="M61" s="31">
        <v>264399</v>
      </c>
      <c r="N61" s="4">
        <f t="shared" si="0"/>
        <v>528.798</v>
      </c>
      <c r="O61" s="4">
        <f t="shared" si="1"/>
        <v>528.798</v>
      </c>
    </row>
    <row r="62" spans="1:15" ht="89.25">
      <c r="A62" s="1"/>
      <c r="B62" s="1"/>
      <c r="C62" s="1"/>
      <c r="D62" s="1"/>
      <c r="E62" s="1"/>
      <c r="F62" s="1"/>
      <c r="G62" s="1"/>
      <c r="H62" s="1"/>
      <c r="I62" s="29" t="s">
        <v>80</v>
      </c>
      <c r="J62" s="29" t="s">
        <v>180</v>
      </c>
      <c r="K62" s="31">
        <v>1000</v>
      </c>
      <c r="L62" s="31">
        <v>1000</v>
      </c>
      <c r="M62" s="31">
        <v>13600</v>
      </c>
      <c r="N62" s="4">
        <f>SUM(M62/K62*100)</f>
        <v>1360</v>
      </c>
      <c r="O62" s="4">
        <f t="shared" si="1"/>
        <v>1360</v>
      </c>
    </row>
    <row r="63" spans="1:15" ht="51">
      <c r="A63" s="1"/>
      <c r="B63" s="2" t="s">
        <v>0</v>
      </c>
      <c r="C63" s="1"/>
      <c r="D63" s="1"/>
      <c r="E63" s="1"/>
      <c r="F63" s="1"/>
      <c r="G63" s="1"/>
      <c r="H63" s="1"/>
      <c r="I63" s="29" t="s">
        <v>189</v>
      </c>
      <c r="J63" s="29" t="s">
        <v>190</v>
      </c>
      <c r="K63" s="31">
        <v>0</v>
      </c>
      <c r="L63" s="31">
        <v>0</v>
      </c>
      <c r="M63" s="31">
        <v>23.8</v>
      </c>
      <c r="N63" s="4"/>
      <c r="O63" s="4"/>
    </row>
    <row r="64" spans="1:15" ht="38.25">
      <c r="A64" s="1"/>
      <c r="B64" s="2" t="s">
        <v>0</v>
      </c>
      <c r="C64" s="1"/>
      <c r="D64" s="1"/>
      <c r="E64" s="1"/>
      <c r="F64" s="1"/>
      <c r="G64" s="1"/>
      <c r="H64" s="1"/>
      <c r="I64" s="24" t="s">
        <v>81</v>
      </c>
      <c r="J64" s="24" t="s">
        <v>82</v>
      </c>
      <c r="K64" s="26">
        <v>4155000</v>
      </c>
      <c r="L64" s="26">
        <v>4155000</v>
      </c>
      <c r="M64" s="26">
        <v>1084771.87</v>
      </c>
      <c r="N64" s="19">
        <f aca="true" t="shared" si="2" ref="N64:N70">SUM(M64/K64*100)</f>
        <v>26.107626233453672</v>
      </c>
      <c r="O64" s="19">
        <f aca="true" t="shared" si="3" ref="O64:O70">SUM(M64/L64*100)</f>
        <v>26.107626233453672</v>
      </c>
    </row>
    <row r="65" spans="1:15" ht="12.75">
      <c r="A65" s="1"/>
      <c r="B65" s="1"/>
      <c r="C65" s="1"/>
      <c r="D65" s="1"/>
      <c r="E65" s="1"/>
      <c r="F65" s="1"/>
      <c r="G65" s="1"/>
      <c r="H65" s="1"/>
      <c r="I65" s="24" t="s">
        <v>83</v>
      </c>
      <c r="J65" s="24" t="s">
        <v>84</v>
      </c>
      <c r="K65" s="26">
        <v>2935000</v>
      </c>
      <c r="L65" s="26">
        <v>2935000</v>
      </c>
      <c r="M65" s="26">
        <v>808120.34</v>
      </c>
      <c r="N65" s="19">
        <f t="shared" si="2"/>
        <v>27.533912776831343</v>
      </c>
      <c r="O65" s="19">
        <f t="shared" si="3"/>
        <v>27.533912776831343</v>
      </c>
    </row>
    <row r="66" spans="1:15" ht="51">
      <c r="A66" s="1"/>
      <c r="B66" s="1"/>
      <c r="C66" s="1"/>
      <c r="D66" s="1"/>
      <c r="E66" s="1"/>
      <c r="F66" s="1"/>
      <c r="G66" s="1"/>
      <c r="H66" s="1"/>
      <c r="I66" s="29" t="s">
        <v>85</v>
      </c>
      <c r="J66" s="29" t="s">
        <v>86</v>
      </c>
      <c r="K66" s="31">
        <v>85000</v>
      </c>
      <c r="L66" s="31">
        <v>85000</v>
      </c>
      <c r="M66" s="31">
        <v>24030</v>
      </c>
      <c r="N66" s="4">
        <f t="shared" si="2"/>
        <v>28.27058823529412</v>
      </c>
      <c r="O66" s="4">
        <f t="shared" si="3"/>
        <v>28.27058823529412</v>
      </c>
    </row>
    <row r="67" spans="1:15" ht="25.5">
      <c r="A67" s="1"/>
      <c r="B67" s="1"/>
      <c r="C67" s="1"/>
      <c r="D67" s="1"/>
      <c r="E67" s="1"/>
      <c r="F67" s="1"/>
      <c r="G67" s="1"/>
      <c r="H67" s="1"/>
      <c r="I67" s="29" t="s">
        <v>87</v>
      </c>
      <c r="J67" s="29" t="s">
        <v>88</v>
      </c>
      <c r="K67" s="31">
        <v>2500000</v>
      </c>
      <c r="L67" s="31">
        <v>2500000</v>
      </c>
      <c r="M67" s="31">
        <v>671280.34</v>
      </c>
      <c r="N67" s="4">
        <f t="shared" si="2"/>
        <v>26.8512136</v>
      </c>
      <c r="O67" s="4">
        <f t="shared" si="3"/>
        <v>26.8512136</v>
      </c>
    </row>
    <row r="68" spans="1:15" ht="38.25">
      <c r="A68" s="1"/>
      <c r="B68" s="1"/>
      <c r="C68" s="1"/>
      <c r="D68" s="1"/>
      <c r="E68" s="1"/>
      <c r="F68" s="1"/>
      <c r="G68" s="1"/>
      <c r="H68" s="1"/>
      <c r="I68" s="29" t="s">
        <v>89</v>
      </c>
      <c r="J68" s="29" t="s">
        <v>90</v>
      </c>
      <c r="K68" s="31">
        <v>350000</v>
      </c>
      <c r="L68" s="31">
        <v>350000</v>
      </c>
      <c r="M68" s="31">
        <v>112810</v>
      </c>
      <c r="N68" s="4">
        <f t="shared" si="2"/>
        <v>32.23142857142857</v>
      </c>
      <c r="O68" s="4">
        <f t="shared" si="3"/>
        <v>32.23142857142857</v>
      </c>
    </row>
    <row r="69" spans="1:15" ht="51">
      <c r="A69" s="1"/>
      <c r="B69" s="1"/>
      <c r="C69" s="1"/>
      <c r="D69" s="1"/>
      <c r="E69" s="1"/>
      <c r="F69" s="1"/>
      <c r="G69" s="1"/>
      <c r="H69" s="1"/>
      <c r="I69" s="24" t="s">
        <v>91</v>
      </c>
      <c r="J69" s="24" t="s">
        <v>92</v>
      </c>
      <c r="K69" s="26">
        <v>1000000</v>
      </c>
      <c r="L69" s="26">
        <v>1000000</v>
      </c>
      <c r="M69" s="26">
        <v>193003.29</v>
      </c>
      <c r="N69" s="19">
        <f t="shared" si="2"/>
        <v>19.300329</v>
      </c>
      <c r="O69" s="19">
        <f t="shared" si="3"/>
        <v>19.300329</v>
      </c>
    </row>
    <row r="70" spans="1:15" ht="51">
      <c r="A70" s="1"/>
      <c r="B70" s="1"/>
      <c r="C70" s="1"/>
      <c r="D70" s="1"/>
      <c r="E70" s="1"/>
      <c r="F70" s="1"/>
      <c r="G70" s="1"/>
      <c r="H70" s="1"/>
      <c r="I70" s="67" t="s">
        <v>93</v>
      </c>
      <c r="J70" s="67" t="s">
        <v>170</v>
      </c>
      <c r="K70" s="31">
        <v>1000000</v>
      </c>
      <c r="L70" s="31">
        <v>1000000</v>
      </c>
      <c r="M70" s="31">
        <v>193003.29</v>
      </c>
      <c r="N70" s="4">
        <f t="shared" si="2"/>
        <v>19.300329</v>
      </c>
      <c r="O70" s="4">
        <f t="shared" si="3"/>
        <v>19.300329</v>
      </c>
    </row>
    <row r="71" spans="1:15" ht="12.75">
      <c r="A71" s="1"/>
      <c r="B71" s="1"/>
      <c r="C71" s="1"/>
      <c r="D71" s="1"/>
      <c r="E71" s="1"/>
      <c r="F71" s="1"/>
      <c r="G71" s="1"/>
      <c r="H71" s="1"/>
      <c r="I71" s="34"/>
      <c r="J71" s="35"/>
      <c r="K71" s="36"/>
      <c r="L71" s="36"/>
      <c r="M71" s="36"/>
      <c r="N71" s="37"/>
      <c r="O71" s="37"/>
    </row>
    <row r="72" spans="1:15" ht="12.75">
      <c r="A72" s="1"/>
      <c r="B72" s="2" t="s">
        <v>0</v>
      </c>
      <c r="C72" s="1"/>
      <c r="D72" s="1"/>
      <c r="E72" s="1"/>
      <c r="F72" s="1"/>
      <c r="G72" s="1"/>
      <c r="H72" s="1"/>
      <c r="I72" s="34"/>
      <c r="J72" s="35"/>
      <c r="K72" s="36"/>
      <c r="L72" s="36"/>
      <c r="M72" s="36"/>
      <c r="N72" s="87" t="s">
        <v>184</v>
      </c>
      <c r="O72" s="88"/>
    </row>
    <row r="73" spans="1:15" ht="12.75">
      <c r="A73" s="1"/>
      <c r="B73" s="1"/>
      <c r="C73" s="1"/>
      <c r="D73" s="1"/>
      <c r="E73" s="1"/>
      <c r="F73" s="1"/>
      <c r="G73" s="1"/>
      <c r="H73" s="1"/>
      <c r="I73" s="22">
        <v>1</v>
      </c>
      <c r="J73" s="22">
        <v>2</v>
      </c>
      <c r="K73" s="22">
        <v>3</v>
      </c>
      <c r="L73" s="22">
        <v>4</v>
      </c>
      <c r="M73" s="23">
        <v>5</v>
      </c>
      <c r="N73" s="22">
        <v>6</v>
      </c>
      <c r="O73" s="22">
        <v>7</v>
      </c>
    </row>
    <row r="74" spans="1:15" ht="12.75">
      <c r="A74" s="1"/>
      <c r="B74" s="2" t="s">
        <v>0</v>
      </c>
      <c r="C74" s="1"/>
      <c r="D74" s="1"/>
      <c r="E74" s="1"/>
      <c r="F74" s="1"/>
      <c r="G74" s="1"/>
      <c r="H74" s="1"/>
      <c r="I74" s="24" t="s">
        <v>94</v>
      </c>
      <c r="J74" s="24" t="s">
        <v>95</v>
      </c>
      <c r="K74" s="26">
        <v>220000</v>
      </c>
      <c r="L74" s="26">
        <v>220000</v>
      </c>
      <c r="M74" s="26">
        <v>83648.24</v>
      </c>
      <c r="N74" s="19">
        <f t="shared" si="0"/>
        <v>38.021927272727275</v>
      </c>
      <c r="O74" s="19">
        <f t="shared" si="1"/>
        <v>38.021927272727275</v>
      </c>
    </row>
    <row r="75" spans="1:15" ht="51">
      <c r="A75" s="1"/>
      <c r="B75" s="1"/>
      <c r="C75" s="1"/>
      <c r="D75" s="1"/>
      <c r="E75" s="1"/>
      <c r="F75" s="1"/>
      <c r="G75" s="1"/>
      <c r="H75" s="1"/>
      <c r="I75" s="29" t="s">
        <v>96</v>
      </c>
      <c r="J75" s="29" t="s">
        <v>97</v>
      </c>
      <c r="K75" s="31">
        <v>200000</v>
      </c>
      <c r="L75" s="31">
        <v>200000</v>
      </c>
      <c r="M75" s="31">
        <v>79157.54</v>
      </c>
      <c r="N75" s="4">
        <f aca="true" t="shared" si="4" ref="N75:N91">SUM(M75/K75*100)</f>
        <v>39.57877</v>
      </c>
      <c r="O75" s="4">
        <f aca="true" t="shared" si="5" ref="O75:O91">SUM(M75/L75*100)</f>
        <v>39.57877</v>
      </c>
    </row>
    <row r="76" spans="1:15" ht="25.5">
      <c r="A76" s="1"/>
      <c r="B76" s="1"/>
      <c r="C76" s="1"/>
      <c r="D76" s="1"/>
      <c r="E76" s="1"/>
      <c r="F76" s="1"/>
      <c r="G76" s="1"/>
      <c r="H76" s="1"/>
      <c r="I76" s="29" t="s">
        <v>98</v>
      </c>
      <c r="J76" s="29" t="s">
        <v>99</v>
      </c>
      <c r="K76" s="31">
        <v>0</v>
      </c>
      <c r="L76" s="31">
        <v>0</v>
      </c>
      <c r="M76" s="31">
        <v>2.7</v>
      </c>
      <c r="N76" s="4"/>
      <c r="O76" s="4"/>
    </row>
    <row r="77" spans="1:15" ht="38.25">
      <c r="A77" s="1"/>
      <c r="B77" s="1"/>
      <c r="C77" s="1"/>
      <c r="D77" s="1"/>
      <c r="E77" s="1"/>
      <c r="F77" s="1"/>
      <c r="G77" s="1"/>
      <c r="H77" s="1"/>
      <c r="I77" s="29" t="s">
        <v>100</v>
      </c>
      <c r="J77" s="29" t="s">
        <v>101</v>
      </c>
      <c r="K77" s="31">
        <v>20000</v>
      </c>
      <c r="L77" s="31">
        <v>20000</v>
      </c>
      <c r="M77" s="31">
        <v>4488</v>
      </c>
      <c r="N77" s="4">
        <f t="shared" si="4"/>
        <v>22.439999999999998</v>
      </c>
      <c r="O77" s="4">
        <f t="shared" si="5"/>
        <v>22.439999999999998</v>
      </c>
    </row>
    <row r="78" spans="1:15" ht="12.75">
      <c r="A78" s="1"/>
      <c r="B78" s="2" t="s">
        <v>0</v>
      </c>
      <c r="C78" s="1"/>
      <c r="D78" s="1"/>
      <c r="E78" s="1"/>
      <c r="F78" s="1"/>
      <c r="G78" s="1"/>
      <c r="H78" s="1"/>
      <c r="I78" s="24" t="s">
        <v>102</v>
      </c>
      <c r="J78" s="24" t="s">
        <v>103</v>
      </c>
      <c r="K78" s="26">
        <v>0</v>
      </c>
      <c r="L78" s="26">
        <v>3891000</v>
      </c>
      <c r="M78" s="26">
        <v>3891909.09</v>
      </c>
      <c r="N78" s="19"/>
      <c r="O78" s="19">
        <f t="shared" si="5"/>
        <v>100.02336391673093</v>
      </c>
    </row>
    <row r="79" spans="1:15" ht="12.75">
      <c r="A79" s="1"/>
      <c r="B79" s="2"/>
      <c r="C79" s="1"/>
      <c r="D79" s="1"/>
      <c r="E79" s="1"/>
      <c r="F79" s="1"/>
      <c r="G79" s="1"/>
      <c r="H79" s="1"/>
      <c r="I79" s="24" t="s">
        <v>181</v>
      </c>
      <c r="J79" s="24" t="s">
        <v>77</v>
      </c>
      <c r="K79" s="26">
        <v>0</v>
      </c>
      <c r="L79" s="26">
        <v>3891000</v>
      </c>
      <c r="M79" s="26">
        <v>3891909.09</v>
      </c>
      <c r="N79" s="19"/>
      <c r="O79" s="19">
        <f t="shared" si="5"/>
        <v>100.02336391673093</v>
      </c>
    </row>
    <row r="80" spans="1:15" ht="12.75">
      <c r="A80" s="1"/>
      <c r="B80" s="2"/>
      <c r="C80" s="1"/>
      <c r="D80" s="1"/>
      <c r="E80" s="1"/>
      <c r="F80" s="1"/>
      <c r="G80" s="1"/>
      <c r="H80" s="1"/>
      <c r="I80" s="44" t="s">
        <v>182</v>
      </c>
      <c r="J80" s="44" t="s">
        <v>77</v>
      </c>
      <c r="K80" s="31">
        <v>0</v>
      </c>
      <c r="L80" s="31">
        <v>3891000</v>
      </c>
      <c r="M80" s="26">
        <v>3891909.09</v>
      </c>
      <c r="N80" s="4"/>
      <c r="O80" s="4">
        <f t="shared" si="5"/>
        <v>100.02336391673093</v>
      </c>
    </row>
    <row r="81" spans="1:15" ht="21.75" customHeight="1">
      <c r="A81" s="1"/>
      <c r="B81" s="2"/>
      <c r="C81" s="1"/>
      <c r="D81" s="1"/>
      <c r="E81" s="1"/>
      <c r="F81" s="1"/>
      <c r="G81" s="1"/>
      <c r="H81" s="90" t="s">
        <v>161</v>
      </c>
      <c r="I81" s="91"/>
      <c r="J81" s="92"/>
      <c r="K81" s="38">
        <v>222500000</v>
      </c>
      <c r="L81" s="38">
        <v>234371508</v>
      </c>
      <c r="M81" s="38">
        <v>63070981.99</v>
      </c>
      <c r="N81" s="39">
        <f>SUM(M81/K81*100)</f>
        <v>28.346508759550566</v>
      </c>
      <c r="O81" s="39">
        <f>SUM(M81/L81*100)</f>
        <v>26.910686596768414</v>
      </c>
    </row>
    <row r="82" spans="1:15" ht="12.75">
      <c r="A82" s="1"/>
      <c r="B82" s="2"/>
      <c r="C82" s="1"/>
      <c r="D82" s="1"/>
      <c r="E82" s="1"/>
      <c r="F82" s="1"/>
      <c r="G82" s="1"/>
      <c r="H82" s="1"/>
      <c r="I82" s="66" t="s">
        <v>104</v>
      </c>
      <c r="J82" s="66" t="s">
        <v>105</v>
      </c>
      <c r="K82" s="26">
        <v>96433180</v>
      </c>
      <c r="L82" s="26">
        <v>96251656</v>
      </c>
      <c r="M82" s="26">
        <v>21623488</v>
      </c>
      <c r="N82" s="19">
        <f t="shared" si="4"/>
        <v>22.423286258941168</v>
      </c>
      <c r="O82" s="19">
        <f t="shared" si="5"/>
        <v>22.46557503384669</v>
      </c>
    </row>
    <row r="83" spans="1:15" ht="12.75">
      <c r="A83" s="1"/>
      <c r="B83" s="2"/>
      <c r="C83" s="1"/>
      <c r="D83" s="1"/>
      <c r="E83" s="1"/>
      <c r="F83" s="1"/>
      <c r="G83" s="1"/>
      <c r="H83" s="1"/>
      <c r="I83" s="24" t="s">
        <v>106</v>
      </c>
      <c r="J83" s="24" t="s">
        <v>107</v>
      </c>
      <c r="K83" s="26">
        <v>96433180</v>
      </c>
      <c r="L83" s="26">
        <v>96251656</v>
      </c>
      <c r="M83" s="26">
        <v>21623488</v>
      </c>
      <c r="N83" s="19">
        <f t="shared" si="4"/>
        <v>22.423286258941168</v>
      </c>
      <c r="O83" s="19">
        <f t="shared" si="5"/>
        <v>22.46557503384669</v>
      </c>
    </row>
    <row r="84" spans="1:15" ht="25.5">
      <c r="A84" s="1"/>
      <c r="B84" s="2"/>
      <c r="C84" s="1"/>
      <c r="D84" s="1"/>
      <c r="E84" s="1"/>
      <c r="F84" s="1"/>
      <c r="G84" s="1"/>
      <c r="H84" s="1"/>
      <c r="I84" s="24" t="s">
        <v>108</v>
      </c>
      <c r="J84" s="24" t="s">
        <v>109</v>
      </c>
      <c r="K84" s="26">
        <v>93658700</v>
      </c>
      <c r="L84" s="26">
        <v>93079200</v>
      </c>
      <c r="M84" s="26">
        <v>20768500</v>
      </c>
      <c r="N84" s="19">
        <f t="shared" si="4"/>
        <v>22.17466183066816</v>
      </c>
      <c r="O84" s="19">
        <f t="shared" si="5"/>
        <v>22.312718631015308</v>
      </c>
    </row>
    <row r="85" spans="1:15" ht="25.5">
      <c r="A85" s="1"/>
      <c r="B85" s="2"/>
      <c r="C85" s="1"/>
      <c r="D85" s="1"/>
      <c r="E85" s="1"/>
      <c r="F85" s="1"/>
      <c r="G85" s="1"/>
      <c r="H85" s="1"/>
      <c r="I85" s="29" t="s">
        <v>110</v>
      </c>
      <c r="J85" s="29" t="s">
        <v>111</v>
      </c>
      <c r="K85" s="31">
        <v>93658700</v>
      </c>
      <c r="L85" s="31">
        <v>93079200</v>
      </c>
      <c r="M85" s="31">
        <v>20768500</v>
      </c>
      <c r="N85" s="4">
        <f t="shared" si="4"/>
        <v>22.17466183066816</v>
      </c>
      <c r="O85" s="4">
        <f t="shared" si="5"/>
        <v>22.312718631015308</v>
      </c>
    </row>
    <row r="86" spans="1:15" ht="25.5">
      <c r="A86" s="1"/>
      <c r="B86" s="1"/>
      <c r="C86" s="1"/>
      <c r="D86" s="1"/>
      <c r="E86" s="1"/>
      <c r="F86" s="1"/>
      <c r="G86" s="1"/>
      <c r="H86" s="1"/>
      <c r="I86" s="24" t="s">
        <v>112</v>
      </c>
      <c r="J86" s="24" t="s">
        <v>113</v>
      </c>
      <c r="K86" s="26">
        <v>1687600</v>
      </c>
      <c r="L86" s="26">
        <v>1687600</v>
      </c>
      <c r="M86" s="26">
        <v>421902</v>
      </c>
      <c r="N86" s="19">
        <f t="shared" si="4"/>
        <v>25.000118511495618</v>
      </c>
      <c r="O86" s="19">
        <f t="shared" si="5"/>
        <v>25.000118511495618</v>
      </c>
    </row>
    <row r="87" spans="1:15" ht="63.75">
      <c r="A87" s="1"/>
      <c r="B87" s="2" t="s">
        <v>0</v>
      </c>
      <c r="C87" s="1"/>
      <c r="D87" s="1"/>
      <c r="E87" s="1"/>
      <c r="F87" s="1"/>
      <c r="G87" s="1"/>
      <c r="H87" s="1"/>
      <c r="I87" s="29" t="s">
        <v>114</v>
      </c>
      <c r="J87" s="29" t="s">
        <v>115</v>
      </c>
      <c r="K87" s="31">
        <v>1687600</v>
      </c>
      <c r="L87" s="31">
        <v>1687600</v>
      </c>
      <c r="M87" s="31">
        <v>421902</v>
      </c>
      <c r="N87" s="4">
        <f t="shared" si="4"/>
        <v>25.000118511495618</v>
      </c>
      <c r="O87" s="4">
        <f t="shared" si="5"/>
        <v>25.000118511495618</v>
      </c>
    </row>
    <row r="88" spans="1:15" ht="25.5">
      <c r="A88" s="1"/>
      <c r="B88" s="2" t="s">
        <v>0</v>
      </c>
      <c r="C88" s="1"/>
      <c r="D88" s="1"/>
      <c r="E88" s="1"/>
      <c r="F88" s="1"/>
      <c r="G88" s="1"/>
      <c r="H88" s="1"/>
      <c r="I88" s="24" t="s">
        <v>116</v>
      </c>
      <c r="J88" s="24" t="s">
        <v>117</v>
      </c>
      <c r="K88" s="26">
        <v>1086880</v>
      </c>
      <c r="L88" s="26">
        <v>1484856</v>
      </c>
      <c r="M88" s="26">
        <v>433086</v>
      </c>
      <c r="N88" s="19">
        <f t="shared" si="4"/>
        <v>39.846717208891505</v>
      </c>
      <c r="O88" s="19">
        <f t="shared" si="5"/>
        <v>29.166868706460424</v>
      </c>
    </row>
    <row r="89" spans="1:15" ht="38.25">
      <c r="A89" s="1"/>
      <c r="B89" s="2"/>
      <c r="C89" s="1"/>
      <c r="D89" s="1"/>
      <c r="E89" s="1"/>
      <c r="F89" s="1"/>
      <c r="G89" s="1"/>
      <c r="H89" s="1"/>
      <c r="I89" s="29" t="s">
        <v>118</v>
      </c>
      <c r="J89" s="29" t="s">
        <v>119</v>
      </c>
      <c r="K89" s="31">
        <v>900880</v>
      </c>
      <c r="L89" s="31">
        <v>900880</v>
      </c>
      <c r="M89" s="31">
        <v>237960</v>
      </c>
      <c r="N89" s="4">
        <f t="shared" si="4"/>
        <v>26.414172808809166</v>
      </c>
      <c r="O89" s="4">
        <f t="shared" si="5"/>
        <v>26.414172808809166</v>
      </c>
    </row>
    <row r="90" spans="1:15" ht="63.75">
      <c r="A90" s="1"/>
      <c r="B90" s="2"/>
      <c r="C90" s="1"/>
      <c r="D90" s="1"/>
      <c r="E90" s="1"/>
      <c r="F90" s="1"/>
      <c r="G90" s="1"/>
      <c r="H90" s="1"/>
      <c r="I90" s="29" t="s">
        <v>191</v>
      </c>
      <c r="J90" s="29" t="s">
        <v>192</v>
      </c>
      <c r="K90" s="31">
        <v>0</v>
      </c>
      <c r="L90" s="31">
        <v>25976</v>
      </c>
      <c r="M90" s="31">
        <v>25976</v>
      </c>
      <c r="N90" s="4"/>
      <c r="O90" s="4">
        <f t="shared" si="5"/>
        <v>100</v>
      </c>
    </row>
    <row r="91" spans="1:15" ht="12.75">
      <c r="A91" s="1"/>
      <c r="B91" s="2"/>
      <c r="C91" s="1"/>
      <c r="D91" s="1"/>
      <c r="E91" s="1"/>
      <c r="F91" s="1"/>
      <c r="G91" s="1"/>
      <c r="H91" s="1"/>
      <c r="I91" s="29" t="s">
        <v>120</v>
      </c>
      <c r="J91" s="29" t="s">
        <v>121</v>
      </c>
      <c r="K91" s="31">
        <v>186000</v>
      </c>
      <c r="L91" s="31">
        <v>558000</v>
      </c>
      <c r="M91" s="31">
        <v>150860</v>
      </c>
      <c r="N91" s="4">
        <f t="shared" si="4"/>
        <v>81.10752688172043</v>
      </c>
      <c r="O91" s="4">
        <f t="shared" si="5"/>
        <v>27.03584229390681</v>
      </c>
    </row>
    <row r="92" spans="1:15" ht="76.5">
      <c r="A92" s="1"/>
      <c r="B92" s="2"/>
      <c r="C92" s="1"/>
      <c r="D92" s="1"/>
      <c r="E92" s="1"/>
      <c r="F92" s="1"/>
      <c r="G92" s="1"/>
      <c r="H92" s="1"/>
      <c r="I92" s="29" t="s">
        <v>193</v>
      </c>
      <c r="J92" s="29" t="s">
        <v>194</v>
      </c>
      <c r="K92" s="31">
        <v>0</v>
      </c>
      <c r="L92" s="31">
        <v>0</v>
      </c>
      <c r="M92" s="31">
        <v>18290</v>
      </c>
      <c r="N92" s="4"/>
      <c r="O92" s="4"/>
    </row>
    <row r="93" spans="9:15" ht="14.25" customHeight="1">
      <c r="I93" s="84" t="s">
        <v>127</v>
      </c>
      <c r="J93" s="84"/>
      <c r="K93" s="26">
        <v>318933180</v>
      </c>
      <c r="L93" s="26">
        <v>330623164</v>
      </c>
      <c r="M93" s="26">
        <v>84694469.99</v>
      </c>
      <c r="N93" s="40">
        <f>SUM(M93/K93*100)</f>
        <v>26.555553106766748</v>
      </c>
      <c r="O93" s="40">
        <f>SUM(M93/L93*100)</f>
        <v>25.616617107324036</v>
      </c>
    </row>
    <row r="94" spans="9:15" ht="15" customHeight="1" hidden="1">
      <c r="I94" s="16"/>
      <c r="J94" s="17"/>
      <c r="K94" s="18"/>
      <c r="L94" s="18"/>
      <c r="M94" s="18"/>
      <c r="N94" s="7"/>
      <c r="O94" s="7"/>
    </row>
    <row r="95" spans="9:15" ht="12.75" customHeight="1">
      <c r="I95" s="8"/>
      <c r="J95" s="8"/>
      <c r="K95" s="9"/>
      <c r="L95" s="9"/>
      <c r="M95" s="9"/>
      <c r="N95" s="7"/>
      <c r="O95" s="7"/>
    </row>
    <row r="96" spans="9:15" ht="15.75">
      <c r="I96" s="72" t="s">
        <v>203</v>
      </c>
      <c r="J96" s="72"/>
      <c r="K96" s="72"/>
      <c r="L96" s="72"/>
      <c r="M96" s="72"/>
      <c r="N96" s="72"/>
      <c r="O96" s="72"/>
    </row>
    <row r="97" spans="9:15" ht="15.75">
      <c r="I97" s="73" t="s">
        <v>202</v>
      </c>
      <c r="J97" s="73"/>
      <c r="K97" s="73"/>
      <c r="L97" s="73"/>
      <c r="M97" s="73"/>
      <c r="N97" s="73"/>
      <c r="O97" s="73"/>
    </row>
    <row r="98" spans="9:15" ht="12.75">
      <c r="I98" s="85"/>
      <c r="J98" s="85"/>
      <c r="K98" s="85"/>
      <c r="L98" s="85"/>
      <c r="M98" s="85"/>
      <c r="N98" s="85"/>
      <c r="O98" s="85"/>
    </row>
    <row r="99" spans="9:15" ht="12.75">
      <c r="I99" s="76" t="s">
        <v>1</v>
      </c>
      <c r="J99" s="76" t="s">
        <v>2</v>
      </c>
      <c r="K99" s="76" t="s">
        <v>122</v>
      </c>
      <c r="L99" s="76" t="s">
        <v>129</v>
      </c>
      <c r="M99" s="76" t="s">
        <v>185</v>
      </c>
      <c r="N99" s="80" t="s">
        <v>124</v>
      </c>
      <c r="O99" s="81"/>
    </row>
    <row r="100" spans="9:15" ht="38.25">
      <c r="I100" s="79"/>
      <c r="J100" s="79"/>
      <c r="K100" s="79"/>
      <c r="L100" s="79"/>
      <c r="M100" s="79"/>
      <c r="N100" s="20" t="s">
        <v>125</v>
      </c>
      <c r="O100" s="20" t="s">
        <v>160</v>
      </c>
    </row>
    <row r="101" spans="9:15" ht="12.75">
      <c r="I101" s="22">
        <v>1</v>
      </c>
      <c r="J101" s="22">
        <v>2</v>
      </c>
      <c r="K101" s="22">
        <v>3</v>
      </c>
      <c r="L101" s="22">
        <v>4</v>
      </c>
      <c r="M101" s="23">
        <v>5</v>
      </c>
      <c r="N101" s="22">
        <v>6</v>
      </c>
      <c r="O101" s="22">
        <v>7</v>
      </c>
    </row>
    <row r="102" spans="9:15" ht="12.75">
      <c r="I102" s="24" t="s">
        <v>3</v>
      </c>
      <c r="J102" s="25" t="s">
        <v>4</v>
      </c>
      <c r="K102" s="26">
        <v>0</v>
      </c>
      <c r="L102" s="26">
        <v>0</v>
      </c>
      <c r="M102" s="27">
        <v>30814.19</v>
      </c>
      <c r="N102" s="26"/>
      <c r="O102" s="26"/>
    </row>
    <row r="103" spans="9:15" ht="12.75">
      <c r="I103" s="24" t="s">
        <v>130</v>
      </c>
      <c r="J103" s="25" t="s">
        <v>131</v>
      </c>
      <c r="K103" s="26">
        <v>0</v>
      </c>
      <c r="L103" s="26">
        <v>0</v>
      </c>
      <c r="M103" s="27">
        <v>30814.19</v>
      </c>
      <c r="N103" s="26"/>
      <c r="O103" s="26"/>
    </row>
    <row r="104" spans="9:15" ht="12.75">
      <c r="I104" s="24" t="s">
        <v>132</v>
      </c>
      <c r="J104" s="25" t="s">
        <v>133</v>
      </c>
      <c r="K104" s="26">
        <v>0</v>
      </c>
      <c r="L104" s="26">
        <v>0</v>
      </c>
      <c r="M104" s="27">
        <v>30814.19</v>
      </c>
      <c r="N104" s="26"/>
      <c r="O104" s="26"/>
    </row>
    <row r="105" spans="9:15" ht="76.5">
      <c r="I105" s="29" t="s">
        <v>134</v>
      </c>
      <c r="J105" s="30" t="s">
        <v>135</v>
      </c>
      <c r="K105" s="31">
        <v>0</v>
      </c>
      <c r="L105" s="31">
        <v>0</v>
      </c>
      <c r="M105" s="32">
        <v>28967.66</v>
      </c>
      <c r="N105" s="26"/>
      <c r="O105" s="26"/>
    </row>
    <row r="106" spans="9:15" ht="51">
      <c r="I106" s="29" t="s">
        <v>136</v>
      </c>
      <c r="J106" s="30" t="s">
        <v>137</v>
      </c>
      <c r="K106" s="31">
        <v>0</v>
      </c>
      <c r="L106" s="31">
        <v>0</v>
      </c>
      <c r="M106" s="32">
        <v>1846.53</v>
      </c>
      <c r="N106" s="26"/>
      <c r="O106" s="26"/>
    </row>
    <row r="107" spans="9:15" ht="12.75">
      <c r="I107" s="24" t="s">
        <v>72</v>
      </c>
      <c r="J107" s="25" t="s">
        <v>73</v>
      </c>
      <c r="K107" s="26">
        <v>5684200</v>
      </c>
      <c r="L107" s="26">
        <f>L108</f>
        <v>8757684.81</v>
      </c>
      <c r="M107" s="27">
        <v>4320594.53</v>
      </c>
      <c r="N107" s="65">
        <f>SUM(M107/K107*100)</f>
        <v>76.0106000844446</v>
      </c>
      <c r="O107" s="65">
        <f>SUM(M107/L107*100)</f>
        <v>49.33489413853431</v>
      </c>
    </row>
    <row r="108" spans="9:15" ht="12.75">
      <c r="I108" s="24" t="s">
        <v>138</v>
      </c>
      <c r="J108" s="25" t="s">
        <v>139</v>
      </c>
      <c r="K108" s="26">
        <v>5684200</v>
      </c>
      <c r="L108" s="26">
        <f>L109+L117</f>
        <v>8757684.81</v>
      </c>
      <c r="M108" s="27">
        <v>4320594.53</v>
      </c>
      <c r="N108" s="65">
        <f>SUM(M108/K108*100)</f>
        <v>76.0106000844446</v>
      </c>
      <c r="O108" s="65">
        <f>SUM(M108/L108*100)</f>
        <v>49.33489413853431</v>
      </c>
    </row>
    <row r="109" spans="9:15" ht="38.25">
      <c r="I109" s="24" t="s">
        <v>140</v>
      </c>
      <c r="J109" s="25" t="s">
        <v>141</v>
      </c>
      <c r="K109" s="26">
        <v>5684200</v>
      </c>
      <c r="L109" s="26">
        <v>5684200</v>
      </c>
      <c r="M109" s="59">
        <v>1164890.2</v>
      </c>
      <c r="N109" s="65">
        <f>SUM(M109/K109*100)</f>
        <v>20.493476654586395</v>
      </c>
      <c r="O109" s="65">
        <f>SUM(M109/L109*100)</f>
        <v>20.493476654586395</v>
      </c>
    </row>
    <row r="110" spans="9:15" ht="38.25">
      <c r="I110" s="29" t="s">
        <v>142</v>
      </c>
      <c r="J110" s="30" t="s">
        <v>143</v>
      </c>
      <c r="K110" s="31">
        <v>5558200</v>
      </c>
      <c r="L110" s="31">
        <v>5558200</v>
      </c>
      <c r="M110" s="31">
        <v>1143062.2</v>
      </c>
      <c r="N110" s="65">
        <f>SUM(M110/K110*100)</f>
        <v>20.565330502680723</v>
      </c>
      <c r="O110" s="65">
        <f>SUM(M110/L110*100)</f>
        <v>20.565330502680723</v>
      </c>
    </row>
    <row r="111" spans="9:15" ht="12.75">
      <c r="I111" s="56"/>
      <c r="J111" s="57"/>
      <c r="K111" s="50"/>
      <c r="L111" s="50"/>
      <c r="M111" s="50"/>
      <c r="N111" s="36"/>
      <c r="O111" s="36"/>
    </row>
    <row r="112" spans="9:15" ht="12.75">
      <c r="I112" s="56"/>
      <c r="J112" s="57"/>
      <c r="K112" s="50"/>
      <c r="L112" s="50"/>
      <c r="M112" s="50"/>
      <c r="N112" s="36"/>
      <c r="O112" s="36"/>
    </row>
    <row r="113" spans="9:15" ht="12.75">
      <c r="I113" s="34"/>
      <c r="J113" s="35"/>
      <c r="K113" s="36"/>
      <c r="L113" s="36"/>
      <c r="M113" s="36"/>
      <c r="N113" s="60"/>
      <c r="O113" s="60"/>
    </row>
    <row r="114" spans="9:15" ht="12.75">
      <c r="I114" s="34"/>
      <c r="J114" s="35"/>
      <c r="K114" s="36"/>
      <c r="L114" s="36"/>
      <c r="M114" s="36"/>
      <c r="N114" s="77" t="s">
        <v>184</v>
      </c>
      <c r="O114" s="78"/>
    </row>
    <row r="115" spans="9:15" ht="12.75">
      <c r="I115" s="22">
        <v>1</v>
      </c>
      <c r="J115" s="22">
        <v>2</v>
      </c>
      <c r="K115" s="61">
        <v>3</v>
      </c>
      <c r="L115" s="61">
        <v>4</v>
      </c>
      <c r="M115" s="62">
        <v>5</v>
      </c>
      <c r="N115" s="61">
        <v>6</v>
      </c>
      <c r="O115" s="61">
        <v>7</v>
      </c>
    </row>
    <row r="116" spans="9:15" ht="51">
      <c r="I116" s="63" t="s">
        <v>144</v>
      </c>
      <c r="J116" s="29" t="s">
        <v>183</v>
      </c>
      <c r="K116" s="31">
        <v>126000</v>
      </c>
      <c r="L116" s="31">
        <v>126000</v>
      </c>
      <c r="M116" s="31">
        <v>21828</v>
      </c>
      <c r="N116" s="65">
        <f>SUM(M116/K116*100)</f>
        <v>17.323809523809526</v>
      </c>
      <c r="O116" s="65">
        <f>SUM(M116/L116*100)</f>
        <v>17.323809523809526</v>
      </c>
    </row>
    <row r="117" spans="9:15" ht="25.5">
      <c r="I117" s="64" t="s">
        <v>145</v>
      </c>
      <c r="J117" s="24" t="s">
        <v>146</v>
      </c>
      <c r="K117" s="26">
        <v>0</v>
      </c>
      <c r="L117" s="26">
        <f>L118+L119</f>
        <v>3073484.81</v>
      </c>
      <c r="M117" s="26">
        <v>3155704.33</v>
      </c>
      <c r="N117" s="65"/>
      <c r="O117" s="65">
        <f>SUM(M117/L117*100)</f>
        <v>102.67512368151253</v>
      </c>
    </row>
    <row r="118" spans="9:15" ht="21" customHeight="1">
      <c r="I118" s="63" t="s">
        <v>147</v>
      </c>
      <c r="J118" s="29" t="s">
        <v>148</v>
      </c>
      <c r="K118" s="31">
        <v>0</v>
      </c>
      <c r="L118" s="31">
        <v>2923110.81</v>
      </c>
      <c r="M118" s="31">
        <v>2922144.47</v>
      </c>
      <c r="N118" s="65"/>
      <c r="O118" s="65">
        <f>SUM(M118/L118*100)</f>
        <v>99.96694138324507</v>
      </c>
    </row>
    <row r="119" spans="9:15" ht="127.5">
      <c r="I119" s="63" t="s">
        <v>149</v>
      </c>
      <c r="J119" s="29" t="s">
        <v>150</v>
      </c>
      <c r="K119" s="31">
        <v>0</v>
      </c>
      <c r="L119" s="31">
        <v>150374</v>
      </c>
      <c r="M119" s="31">
        <v>233559.86</v>
      </c>
      <c r="N119" s="26"/>
      <c r="O119" s="65">
        <f>SUM(M119/L119*100)</f>
        <v>155.31931051910567</v>
      </c>
    </row>
    <row r="120" spans="9:15" ht="12.75">
      <c r="I120" s="64" t="s">
        <v>158</v>
      </c>
      <c r="J120" s="24" t="s">
        <v>159</v>
      </c>
      <c r="K120" s="26">
        <v>1500000</v>
      </c>
      <c r="L120" s="26">
        <v>2376040</v>
      </c>
      <c r="M120" s="26">
        <v>1284719.45</v>
      </c>
      <c r="N120" s="26">
        <f aca="true" t="shared" si="6" ref="N120:N126">SUM(M120/K120*100)</f>
        <v>85.64796333333334</v>
      </c>
      <c r="O120" s="65">
        <f aca="true" t="shared" si="7" ref="O120:O131">SUM(M120/L120*100)</f>
        <v>54.06977365700914</v>
      </c>
    </row>
    <row r="121" spans="9:15" ht="25.5">
      <c r="I121" s="64" t="s">
        <v>195</v>
      </c>
      <c r="J121" s="24" t="s">
        <v>196</v>
      </c>
      <c r="K121" s="26">
        <v>743500</v>
      </c>
      <c r="L121" s="26">
        <v>743500</v>
      </c>
      <c r="M121" s="26">
        <v>0</v>
      </c>
      <c r="N121" s="26">
        <f t="shared" si="6"/>
        <v>0</v>
      </c>
      <c r="O121" s="65">
        <f t="shared" si="7"/>
        <v>0</v>
      </c>
    </row>
    <row r="122" spans="9:15" ht="51">
      <c r="I122" s="64" t="s">
        <v>197</v>
      </c>
      <c r="J122" s="24" t="s">
        <v>198</v>
      </c>
      <c r="K122" s="26">
        <v>743500</v>
      </c>
      <c r="L122" s="26">
        <v>743500</v>
      </c>
      <c r="M122" s="26">
        <v>0</v>
      </c>
      <c r="N122" s="26">
        <f t="shared" si="6"/>
        <v>0</v>
      </c>
      <c r="O122" s="65">
        <f t="shared" si="7"/>
        <v>0</v>
      </c>
    </row>
    <row r="123" spans="9:15" ht="38.25">
      <c r="I123" s="63" t="s">
        <v>197</v>
      </c>
      <c r="J123" s="29" t="s">
        <v>198</v>
      </c>
      <c r="K123" s="31">
        <v>743500</v>
      </c>
      <c r="L123" s="31">
        <v>743500</v>
      </c>
      <c r="M123" s="31">
        <v>0</v>
      </c>
      <c r="N123" s="31">
        <f t="shared" si="6"/>
        <v>0</v>
      </c>
      <c r="O123" s="70">
        <f t="shared" si="7"/>
        <v>0</v>
      </c>
    </row>
    <row r="124" spans="9:15" ht="25.5">
      <c r="I124" s="64" t="s">
        <v>171</v>
      </c>
      <c r="J124" s="24" t="s">
        <v>172</v>
      </c>
      <c r="K124" s="26">
        <v>756500</v>
      </c>
      <c r="L124" s="26">
        <v>1632540</v>
      </c>
      <c r="M124" s="26">
        <v>1284719.45</v>
      </c>
      <c r="N124" s="26">
        <f t="shared" si="6"/>
        <v>169.8241176470588</v>
      </c>
      <c r="O124" s="65">
        <f t="shared" si="7"/>
        <v>78.6945159077266</v>
      </c>
    </row>
    <row r="125" spans="9:15" ht="12.75">
      <c r="I125" s="64" t="s">
        <v>173</v>
      </c>
      <c r="J125" s="24" t="s">
        <v>174</v>
      </c>
      <c r="K125" s="26">
        <v>756500</v>
      </c>
      <c r="L125" s="26">
        <v>1632540</v>
      </c>
      <c r="M125" s="26">
        <v>1284719.45</v>
      </c>
      <c r="N125" s="26">
        <f t="shared" si="6"/>
        <v>169.8241176470588</v>
      </c>
      <c r="O125" s="65">
        <f t="shared" si="7"/>
        <v>78.6945159077266</v>
      </c>
    </row>
    <row r="126" spans="9:15" ht="76.5">
      <c r="I126" s="63" t="s">
        <v>175</v>
      </c>
      <c r="J126" s="29" t="s">
        <v>176</v>
      </c>
      <c r="K126" s="31">
        <v>756500</v>
      </c>
      <c r="L126" s="31">
        <v>759440</v>
      </c>
      <c r="M126" s="31">
        <v>411590.81</v>
      </c>
      <c r="N126" s="31">
        <f t="shared" si="6"/>
        <v>54.40724520819564</v>
      </c>
      <c r="O126" s="70">
        <f t="shared" si="7"/>
        <v>54.1966198778047</v>
      </c>
    </row>
    <row r="127" spans="9:15" ht="12.75" customHeight="1">
      <c r="I127" s="63" t="s">
        <v>199</v>
      </c>
      <c r="J127" s="29" t="s">
        <v>200</v>
      </c>
      <c r="K127" s="31">
        <v>0</v>
      </c>
      <c r="L127" s="31">
        <v>873100</v>
      </c>
      <c r="M127" s="31">
        <v>873128.64</v>
      </c>
      <c r="N127" s="31"/>
      <c r="O127" s="70">
        <f t="shared" si="7"/>
        <v>100.00328026571985</v>
      </c>
    </row>
    <row r="128" spans="9:15" ht="12.75" customHeight="1">
      <c r="I128" s="64" t="s">
        <v>104</v>
      </c>
      <c r="J128" s="24" t="s">
        <v>105</v>
      </c>
      <c r="K128" s="26">
        <v>0</v>
      </c>
      <c r="L128" s="26">
        <v>1406831</v>
      </c>
      <c r="M128" s="26">
        <v>108946</v>
      </c>
      <c r="N128" s="26"/>
      <c r="O128" s="65">
        <f t="shared" si="7"/>
        <v>7.744071604904924</v>
      </c>
    </row>
    <row r="129" spans="9:15" ht="12.75">
      <c r="I129" s="64" t="s">
        <v>106</v>
      </c>
      <c r="J129" s="24" t="s">
        <v>107</v>
      </c>
      <c r="K129" s="26">
        <v>0</v>
      </c>
      <c r="L129" s="26">
        <v>1406831</v>
      </c>
      <c r="M129" s="26">
        <v>108946</v>
      </c>
      <c r="N129" s="26"/>
      <c r="O129" s="65">
        <f t="shared" si="7"/>
        <v>7.744071604904924</v>
      </c>
    </row>
    <row r="130" spans="9:15" ht="48" customHeight="1" hidden="1">
      <c r="I130" s="64" t="s">
        <v>116</v>
      </c>
      <c r="J130" s="24" t="s">
        <v>117</v>
      </c>
      <c r="K130" s="26">
        <v>0</v>
      </c>
      <c r="L130" s="26">
        <v>1406831</v>
      </c>
      <c r="M130" s="26">
        <v>108946</v>
      </c>
      <c r="N130" s="26"/>
      <c r="O130" s="65">
        <f t="shared" si="7"/>
        <v>7.744071604904924</v>
      </c>
    </row>
    <row r="131" spans="9:15" ht="18" customHeight="1">
      <c r="I131" s="63" t="s">
        <v>120</v>
      </c>
      <c r="J131" s="29" t="s">
        <v>121</v>
      </c>
      <c r="K131" s="31">
        <v>0</v>
      </c>
      <c r="L131" s="31">
        <v>1406831</v>
      </c>
      <c r="M131" s="31">
        <v>108946</v>
      </c>
      <c r="N131" s="31"/>
      <c r="O131" s="70">
        <f t="shared" si="7"/>
        <v>7.744071604904924</v>
      </c>
    </row>
    <row r="132" spans="9:15" ht="16.5" customHeight="1">
      <c r="I132" s="64" t="s">
        <v>151</v>
      </c>
      <c r="J132" s="24" t="s">
        <v>152</v>
      </c>
      <c r="K132" s="26">
        <v>0</v>
      </c>
      <c r="L132" s="26">
        <v>0</v>
      </c>
      <c r="M132" s="26">
        <v>104360.58</v>
      </c>
      <c r="N132" s="26"/>
      <c r="O132" s="31"/>
    </row>
    <row r="133" spans="9:15" ht="51.75" customHeight="1">
      <c r="I133" s="64" t="s">
        <v>153</v>
      </c>
      <c r="J133" s="24" t="s">
        <v>154</v>
      </c>
      <c r="K133" s="26">
        <v>0</v>
      </c>
      <c r="L133" s="26">
        <v>0</v>
      </c>
      <c r="M133" s="26">
        <v>104360.58</v>
      </c>
      <c r="N133" s="26"/>
      <c r="O133" s="31"/>
    </row>
    <row r="134" spans="9:15" ht="57" customHeight="1">
      <c r="I134" s="63" t="s">
        <v>153</v>
      </c>
      <c r="J134" s="29" t="s">
        <v>154</v>
      </c>
      <c r="K134" s="31">
        <v>0</v>
      </c>
      <c r="L134" s="31">
        <v>0</v>
      </c>
      <c r="M134" s="31">
        <v>104360.58</v>
      </c>
      <c r="N134" s="26"/>
      <c r="O134" s="31"/>
    </row>
    <row r="135" spans="9:15" ht="12.75" customHeight="1">
      <c r="I135" s="89" t="s">
        <v>155</v>
      </c>
      <c r="J135" s="89"/>
      <c r="K135" s="26">
        <v>7184200</v>
      </c>
      <c r="L135" s="26">
        <f>L102+L107+L120+L128+L133</f>
        <v>12540555.81</v>
      </c>
      <c r="M135" s="26">
        <v>5849435</v>
      </c>
      <c r="N135" s="58">
        <f>SUM(M135/K135*100)</f>
        <v>81.42082625762089</v>
      </c>
      <c r="O135" s="58">
        <f>SUM(M135/L135*100)</f>
        <v>46.64414471434819</v>
      </c>
    </row>
    <row r="136" spans="9:15" ht="12.75" customHeight="1">
      <c r="I136" s="89" t="s">
        <v>156</v>
      </c>
      <c r="J136" s="89"/>
      <c r="K136" s="41">
        <f>SUM(K135+K93)</f>
        <v>326117380</v>
      </c>
      <c r="L136" s="41">
        <f>SUM(L135+L93)</f>
        <v>343163719.81</v>
      </c>
      <c r="M136" s="41">
        <f>SUM(M135+M93)</f>
        <v>90543904.99</v>
      </c>
      <c r="N136" s="40">
        <f>SUM(M136/K136*100)</f>
        <v>27.76420716675695</v>
      </c>
      <c r="O136" s="40">
        <f>SUM(M136/L136*100)</f>
        <v>26.385045901743805</v>
      </c>
    </row>
    <row r="137" spans="9:15" ht="12.75">
      <c r="I137" s="5"/>
      <c r="J137" s="5"/>
      <c r="K137" s="6"/>
      <c r="L137" s="6"/>
      <c r="M137" s="6"/>
      <c r="N137" s="7"/>
      <c r="O137" s="7"/>
    </row>
    <row r="138" spans="9:15" ht="12.75">
      <c r="I138" s="5"/>
      <c r="J138" s="10"/>
      <c r="K138" s="11"/>
      <c r="L138" s="11"/>
      <c r="N138" s="11"/>
      <c r="O138" s="7"/>
    </row>
    <row r="139" spans="9:15" ht="18.75">
      <c r="I139" s="82" t="s">
        <v>205</v>
      </c>
      <c r="J139" s="82"/>
      <c r="K139" s="11"/>
      <c r="L139" s="13"/>
      <c r="M139" s="14"/>
      <c r="N139" s="71" t="s">
        <v>206</v>
      </c>
      <c r="O139" s="71"/>
    </row>
    <row r="141" spans="9:15" ht="18.75">
      <c r="I141" s="12"/>
      <c r="K141" s="11"/>
      <c r="L141" s="13"/>
      <c r="M141" s="14"/>
      <c r="N141" s="15"/>
      <c r="O141" s="15"/>
    </row>
  </sheetData>
  <sheetProtection/>
  <mergeCells count="28">
    <mergeCell ref="I6:I7"/>
    <mergeCell ref="N72:O72"/>
    <mergeCell ref="M99:M100"/>
    <mergeCell ref="I136:J136"/>
    <mergeCell ref="I135:J135"/>
    <mergeCell ref="N37:O37"/>
    <mergeCell ref="I97:O97"/>
    <mergeCell ref="H81:J81"/>
    <mergeCell ref="M1:O1"/>
    <mergeCell ref="L99:L100"/>
    <mergeCell ref="J99:J100"/>
    <mergeCell ref="K99:K100"/>
    <mergeCell ref="K6:K7"/>
    <mergeCell ref="I96:O96"/>
    <mergeCell ref="I93:J93"/>
    <mergeCell ref="I98:O98"/>
    <mergeCell ref="M6:M7"/>
    <mergeCell ref="N99:O99"/>
    <mergeCell ref="N139:O139"/>
    <mergeCell ref="B3:O3"/>
    <mergeCell ref="B4:O4"/>
    <mergeCell ref="B5:O5"/>
    <mergeCell ref="J6:J7"/>
    <mergeCell ref="L6:L7"/>
    <mergeCell ref="N114:O114"/>
    <mergeCell ref="I99:I100"/>
    <mergeCell ref="N6:O6"/>
    <mergeCell ref="I139:J139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portrait" pageOrder="overThenDown" paperSize="9" scale="77" r:id="rId1"/>
  <rowBreaks count="2" manualBreakCount="2">
    <brk id="36" max="8" man="1"/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Ярмак Ання Леонідівна</cp:lastModifiedBy>
  <cp:lastPrinted>2024-05-03T10:25:11Z</cp:lastPrinted>
  <dcterms:created xsi:type="dcterms:W3CDTF">2020-07-03T12:30:49Z</dcterms:created>
  <dcterms:modified xsi:type="dcterms:W3CDTF">2024-05-07T09:42:27Z</dcterms:modified>
  <cp:category/>
  <cp:version/>
  <cp:contentType/>
  <cp:contentStatus/>
</cp:coreProperties>
</file>