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Аналіз доходів" sheetId="1" r:id="rId1"/>
  </sheets>
  <definedNames>
    <definedName name="_xlnm.Print_Area" localSheetId="0">'Аналіз доходів'!$A$1:$I$148</definedName>
  </definedNames>
  <calcPr fullCalcOnLoad="1"/>
</workbook>
</file>

<file path=xl/sharedStrings.xml><?xml version="1.0" encoding="utf-8"?>
<sst xmlns="http://schemas.openxmlformats.org/spreadsheetml/2006/main" count="291" uniqueCount="229">
  <si>
    <t/>
  </si>
  <si>
    <t>Код</t>
  </si>
  <si>
    <t>Найменування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</si>
  <si>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</si>
  <si>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</si>
  <si>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</si>
  <si>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</si>
  <si>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</si>
  <si>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</si>
  <si>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</si>
  <si>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</si>
  <si>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</si>
  <si>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</si>
  <si>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</si>
  <si>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</si>
  <si>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</si>
  <si>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</si>
  <si>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</si>
  <si>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</si>
  <si>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</si>
  <si>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</si>
  <si>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</si>
  <si>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</si>
  <si>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</si>
  <si>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</si>
  <si>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</si>
  <si>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13020000</t>
  </si>
  <si>
    <t>Рентна плата за спеціальне використання води</t>
  </si>
  <si>
    <t>13020200</t>
  </si>
  <si>
    <t>Рентна плата за спеціальне використання води водних об`єктів місцевого значення</t>
  </si>
  <si>
    <t>13030000</t>
  </si>
  <si>
    <t>13030100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</si>
  <si>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</si>
  <si>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</si>
  <si>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</si>
  <si>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</si>
  <si>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</si>
  <si>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</si>
  <si>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</si>
  <si>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</si>
  <si>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</si>
  <si>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</si>
  <si>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</si>
  <si>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</si>
  <si>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</si>
  <si>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</si>
  <si>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</si>
  <si>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</si>
  <si>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</si>
  <si>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</si>
  <si>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</si>
  <si>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</si>
  <si>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</si>
  <si>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</si>
  <si>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</si>
  <si>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</si>
  <si>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</si>
  <si>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</si>
  <si>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</si>
  <si>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</si>
  <si>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</si>
  <si>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</si>
  <si>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</si>
  <si>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</si>
  <si>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</si>
  <si>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</si>
  <si>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</si>
  <si>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</si>
  <si>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</si>
  <si>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</si>
  <si>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</si>
  <si>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</si>
  <si>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</si>
  <si>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</si>
  <si>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</si>
  <si>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</si>
  <si>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</si>
  <si>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</si>
  <si>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</si>
  <si>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</si>
  <si>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</si>
  <si>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</si>
  <si>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</si>
  <si>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</si>
  <si>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</si>
  <si>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</si>
  <si>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</si>
  <si>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</si>
  <si>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</si>
  <si>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</si>
  <si>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</si>
  <si>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</si>
  <si>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</si>
  <si>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</si>
  <si>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</si>
  <si>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</si>
  <si>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</si>
  <si>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</si>
  <si>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</si>
  <si>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</si>
  <si>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</si>
  <si>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</si>
  <si>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</si>
  <si>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</si>
  <si>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</si>
  <si>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</si>
  <si>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</si>
  <si>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</si>
  <si>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</si>
  <si>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</si>
  <si>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</si>
  <si>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</si>
  <si>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</si>
  <si>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</si>
  <si>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</si>
  <si>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</si>
  <si>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</si>
  <si>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</si>
  <si>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</si>
  <si>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</si>
  <si>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</si>
  <si>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</si>
  <si>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</si>
  <si>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</si>
  <si>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</si>
  <si>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</si>
  <si>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</si>
  <si>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</si>
  <si>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</si>
  <si>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</si>
  <si>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</si>
  <si>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</si>
  <si>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</si>
  <si>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Затверджено на рік</t>
  </si>
  <si>
    <t>Затверджено на рік з урахуванням змін</t>
  </si>
  <si>
    <t>Виконання в % до:</t>
  </si>
  <si>
    <t>затвердженого плану на рік</t>
  </si>
  <si>
    <t>уточненого плану на рік</t>
  </si>
  <si>
    <t>Всього доходів загального фонду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</si>
  <si>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</si>
  <si>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Кошторисні призначення на рік з урахуванням змін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</si>
  <si>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</si>
  <si>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</si>
  <si>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</si>
  <si>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</si>
  <si>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</si>
  <si>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</si>
  <si>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</si>
  <si>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</si>
  <si>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</si>
  <si>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</si>
  <si>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</si>
  <si>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</si>
  <si>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</si>
  <si>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</si>
  <si>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</si>
  <si>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</si>
  <si>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</si>
  <si>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</si>
  <si>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</si>
  <si>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</si>
  <si>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</si>
  <si>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</si>
  <si>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</si>
  <si>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</si>
  <si>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</si>
  <si>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за користування надрами для видобування корисних копалин місцевого значення</t>
  </si>
  <si>
    <t>30000000</t>
  </si>
  <si>
    <t>Доходи від операцій з капіталом  </t>
  </si>
  <si>
    <t>кошторисних призначень на рік</t>
  </si>
  <si>
    <t>Разом загальний фонд</t>
  </si>
  <si>
    <t>Виконання дохідної частини спеціального фонду Баришівського селищного бюджету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</si>
  <si>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</si>
  <si>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</si>
  <si>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</si>
  <si>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</si>
  <si>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13040000</t>
  </si>
  <si>
    <t>Рентна плата за користування надрами місцевого значення</t>
  </si>
  <si>
    <t>13040100</t>
  </si>
  <si>
    <t>Місцеві податки та збори, що сплачуються (перераховуються) згідно з Податковим кодексом України</t>
  </si>
  <si>
    <t>Надходження від орендної плати за користування майновим комплексом та іншим майном, що перебуває в комунальній власності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</si>
  <si>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</si>
  <si>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</si>
  <si>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</si>
  <si>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</si>
  <si>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</si>
  <si>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</si>
  <si>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41020000</t>
  </si>
  <si>
    <t>Дотації з державного бюджету місцевим бюджетам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</si>
  <si>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</si>
  <si>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</si>
  <si>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</si>
  <si>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</si>
  <si>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</si>
  <si>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</si>
  <si>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</si>
  <si>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</si>
  <si>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</si>
  <si>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</si>
  <si>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</si>
  <si>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</si>
  <si>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41057700</t>
  </si>
  <si>
    <t>Субвенція з місцевого бюджету на виконання окремих заходів з реалізації соціального проекту «Активні парки - локації здорової України» за рахунок відповідної субвенції з державного бюджету</t>
  </si>
  <si>
    <t>33010500</t>
  </si>
  <si>
    <t>Кошти від викупу земельних ділянок сільськогосподарського призначення державної та комунальної власності, передбачених пунктом 6(1) розділу Х «Перехідні положення» Земельного кодексу України</t>
  </si>
  <si>
    <t>11011300</t>
  </si>
  <si>
    <t>Податок на доходи фізичних осіб у вигляді мінімального податкового зобов’язання, що підлягає сплаті фізичними особами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</si>
  <si>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2-5 частини першої статті 10-1 Закону України «Про статус ветеранів війни, гарантії їх соціального захисту», для осіб з інвалідністю І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зв’язку з військовою агресією Російської Федерації проти України,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</si>
  <si>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 та визнані особами з інвалідністю внаслідок війни III групи відповідно до пунктів 11-14 частини  другої статті 7 або учасниками бойових дій відповідно до пунктів 19-21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</si>
  <si>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</si>
  <si>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41050400</t>
  </si>
  <si>
    <t>41050600</t>
  </si>
  <si>
    <t>41051700</t>
  </si>
  <si>
    <t>31000000</t>
  </si>
  <si>
    <t>Надходження від продажу основного капіталу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</si>
  <si>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</si>
  <si>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</si>
  <si>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доходів спеціального фонду</t>
  </si>
  <si>
    <t>Продовження додатка 1</t>
  </si>
  <si>
    <t>Податок на доходи фізичних осіб з грошового забезпечення, грошових винагород та інших виплат, одержаних військовослужбовцями, поліцейськими та особами рядового і начальницького складу, що сплачується податковими агентами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</si>
  <si>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</si>
  <si>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</si>
  <si>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за  2023 рік</t>
  </si>
  <si>
    <t>за 2023 рік</t>
  </si>
  <si>
    <t>Фактичні надходження доходів за 2023 р.</t>
  </si>
  <si>
    <t>Виконання дохідної частини загального фонду бюджету Баришівської селищної  територіальної громади</t>
  </si>
  <si>
    <t>Секретар селищної ради</t>
  </si>
  <si>
    <t>Олександр ІЛЬЧЕНКО</t>
  </si>
  <si>
    <t>Додаток  1 до рішення  Баришівської  селищної  ради від 26.01.2024  № 2372-52-08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</si>
</sst>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0.00"/>
    <numFmt numFmtId="197" formatCode="#0.00\ %"/>
    <numFmt numFmtId="198" formatCode="0.0"/>
    <numFmt numFmtId="199" formatCode="#0.0"/>
    <numFmt numFmtId="200" formatCode="#0"/>
    <numFmt numFmtId="201" formatCode="#,##0.0"/>
    <numFmt numFmtId="202" formatCode="#,##0.000"/>
  </numFmts>
  <fonts count="58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198" fontId="5" fillId="0" borderId="0" xfId="0" applyNumberFormat="1" applyFont="1" applyBorder="1" applyAlignment="1" applyProtection="1">
      <alignment horizontal="right" vertical="top" wrapText="1"/>
      <protection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7" fillId="0" borderId="12" xfId="0" applyNumberFormat="1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3" fontId="3" fillId="0" borderId="12" xfId="0" applyNumberFormat="1" applyFont="1" applyBorder="1" applyAlignment="1" applyProtection="1">
      <alignment horizontal="right" vertical="top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198" fontId="3" fillId="0" borderId="12" xfId="0" applyNumberFormat="1" applyFont="1" applyBorder="1" applyAlignment="1" applyProtection="1">
      <alignment horizontal="right" vertical="top" wrapText="1"/>
      <protection/>
    </xf>
    <xf numFmtId="198" fontId="7" fillId="0" borderId="12" xfId="0" applyNumberFormat="1" applyFont="1" applyBorder="1" applyAlignment="1" applyProtection="1">
      <alignment horizontal="right" vertical="top" wrapText="1"/>
      <protection/>
    </xf>
    <xf numFmtId="198" fontId="3" fillId="0" borderId="12" xfId="0" applyNumberFormat="1" applyFont="1" applyFill="1" applyBorder="1" applyAlignment="1" applyProtection="1">
      <alignment horizontal="right" vertical="top" wrapText="1"/>
      <protection/>
    </xf>
    <xf numFmtId="198" fontId="3" fillId="0" borderId="13" xfId="0" applyNumberFormat="1" applyFont="1" applyBorder="1" applyAlignment="1" applyProtection="1">
      <alignment horizontal="right" vertical="top" wrapText="1"/>
      <protection/>
    </xf>
    <xf numFmtId="198" fontId="3" fillId="0" borderId="13" xfId="0" applyNumberFormat="1" applyFont="1" applyFill="1" applyBorder="1" applyAlignment="1" applyProtection="1">
      <alignment horizontal="right" vertical="top" wrapText="1"/>
      <protection/>
    </xf>
    <xf numFmtId="3" fontId="3" fillId="0" borderId="13" xfId="0" applyNumberFormat="1" applyFont="1" applyBorder="1" applyAlignment="1" applyProtection="1">
      <alignment horizontal="right" vertical="top" wrapText="1"/>
      <protection/>
    </xf>
    <xf numFmtId="3" fontId="7" fillId="0" borderId="13" xfId="0" applyNumberFormat="1" applyFont="1" applyBorder="1" applyAlignment="1" applyProtection="1">
      <alignment horizontal="right" vertical="top" wrapText="1"/>
      <protection/>
    </xf>
    <xf numFmtId="198" fontId="7" fillId="0" borderId="13" xfId="0" applyNumberFormat="1" applyFont="1" applyBorder="1" applyAlignment="1" applyProtection="1">
      <alignment horizontal="right" vertical="top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 applyProtection="1">
      <alignment horizontal="center" vertical="top" wrapText="1"/>
      <protection/>
    </xf>
    <xf numFmtId="0" fontId="12" fillId="0" borderId="12" xfId="0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right" vertical="top" wrapText="1"/>
      <protection/>
    </xf>
    <xf numFmtId="198" fontId="5" fillId="0" borderId="15" xfId="0" applyNumberFormat="1" applyFont="1" applyBorder="1" applyAlignment="1" applyProtection="1">
      <alignment horizontal="right" vertical="top" wrapText="1"/>
      <protection/>
    </xf>
    <xf numFmtId="198" fontId="5" fillId="0" borderId="12" xfId="0" applyNumberFormat="1" applyFont="1" applyBorder="1" applyAlignment="1" applyProtection="1">
      <alignment horizontal="right" vertical="top" wrapText="1"/>
      <protection/>
    </xf>
    <xf numFmtId="0" fontId="15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left" vertical="top" wrapText="1"/>
      <protection/>
    </xf>
    <xf numFmtId="3" fontId="16" fillId="0" borderId="12" xfId="0" applyNumberFormat="1" applyFont="1" applyBorder="1" applyAlignment="1" applyProtection="1">
      <alignment horizontal="right" vertical="top" wrapText="1"/>
      <protection/>
    </xf>
    <xf numFmtId="198" fontId="16" fillId="0" borderId="12" xfId="0" applyNumberFormat="1" applyFont="1" applyBorder="1" applyAlignment="1" applyProtection="1">
      <alignment horizontal="right" vertical="top" wrapText="1"/>
      <protection/>
    </xf>
    <xf numFmtId="3" fontId="5" fillId="0" borderId="0" xfId="0" applyNumberFormat="1" applyFont="1" applyBorder="1" applyAlignment="1" applyProtection="1">
      <alignment horizontal="right" vertical="top" wrapText="1"/>
      <protection/>
    </xf>
    <xf numFmtId="198" fontId="5" fillId="0" borderId="12" xfId="0" applyNumberFormat="1" applyFont="1" applyFill="1" applyBorder="1" applyAlignment="1" applyProtection="1">
      <alignment horizontal="right" vertical="top" wrapText="1"/>
      <protection/>
    </xf>
    <xf numFmtId="198" fontId="16" fillId="0" borderId="12" xfId="0" applyNumberFormat="1" applyFont="1" applyFill="1" applyBorder="1" applyAlignment="1" applyProtection="1">
      <alignment horizontal="right" vertical="top" wrapText="1"/>
      <protection/>
    </xf>
    <xf numFmtId="198" fontId="5" fillId="0" borderId="16" xfId="0" applyNumberFormat="1" applyFont="1" applyBorder="1" applyAlignment="1" applyProtection="1">
      <alignment horizontal="right" vertical="top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center" vertical="top" wrapText="1"/>
      <protection/>
    </xf>
    <xf numFmtId="0" fontId="15" fillId="0" borderId="17" xfId="0" applyFont="1" applyBorder="1" applyAlignment="1" applyProtection="1">
      <alignment horizontal="left" vertical="top" wrapText="1"/>
      <protection/>
    </xf>
    <xf numFmtId="3" fontId="16" fillId="0" borderId="17" xfId="0" applyNumberFormat="1" applyFont="1" applyBorder="1" applyAlignment="1" applyProtection="1">
      <alignment horizontal="right" vertical="top" wrapText="1"/>
      <protection/>
    </xf>
    <xf numFmtId="0" fontId="6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3" fontId="5" fillId="0" borderId="18" xfId="0" applyNumberFormat="1" applyFont="1" applyBorder="1" applyAlignment="1" applyProtection="1">
      <alignment horizontal="right" vertical="top" wrapText="1"/>
      <protection/>
    </xf>
    <xf numFmtId="0" fontId="12" fillId="0" borderId="16" xfId="0" applyFont="1" applyBorder="1" applyAlignment="1" applyProtection="1">
      <alignment horizontal="center" vertical="top" wrapText="1"/>
      <protection/>
    </xf>
    <xf numFmtId="0" fontId="12" fillId="0" borderId="16" xfId="0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righ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1" fontId="19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198" fontId="5" fillId="0" borderId="0" xfId="0" applyNumberFormat="1" applyFont="1" applyFill="1" applyBorder="1" applyAlignment="1" applyProtection="1">
      <alignment horizontal="right" vertical="top" wrapText="1"/>
      <protection/>
    </xf>
    <xf numFmtId="0" fontId="16" fillId="0" borderId="0" xfId="0" applyFont="1" applyFill="1" applyBorder="1" applyAlignment="1" applyProtection="1">
      <alignment horizontal="right" vertical="top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198" fontId="16" fillId="0" borderId="17" xfId="0" applyNumberFormat="1" applyFont="1" applyBorder="1" applyAlignment="1" applyProtection="1">
      <alignment horizontal="right" vertical="top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5" fillId="0" borderId="22" xfId="0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0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right"/>
    </xf>
    <xf numFmtId="0" fontId="3" fillId="0" borderId="22" xfId="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561975</xdr:colOff>
      <xdr:row>0</xdr:row>
      <xdr:rowOff>381000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848475" y="381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view="pageLayout" zoomScale="75" zoomScalePageLayoutView="75" workbookViewId="0" topLeftCell="C1">
      <selection activeCell="G1" sqref="G1:I1"/>
    </sheetView>
  </sheetViews>
  <sheetFormatPr defaultColWidth="9.140625" defaultRowHeight="12.75"/>
  <cols>
    <col min="1" max="1" width="8.8515625" style="0" hidden="1" customWidth="1"/>
    <col min="2" max="2" width="2.7109375" style="0" hidden="1" customWidth="1"/>
    <col min="3" max="3" width="10.57421875" style="0" customWidth="1"/>
    <col min="4" max="4" width="52.8515625" style="0" customWidth="1"/>
    <col min="5" max="5" width="14.57421875" style="0" customWidth="1"/>
    <col min="6" max="6" width="16.28125" style="0" customWidth="1"/>
    <col min="7" max="7" width="14.421875" style="0" customWidth="1"/>
    <col min="8" max="8" width="13.57421875" style="0" customWidth="1"/>
    <col min="9" max="9" width="14.28125" style="0" customWidth="1"/>
  </cols>
  <sheetData>
    <row r="1" spans="1:10" ht="42" customHeight="1">
      <c r="A1" s="1"/>
      <c r="B1" s="1"/>
      <c r="C1" s="1"/>
      <c r="D1" s="1"/>
      <c r="E1" s="1"/>
      <c r="F1" s="1"/>
      <c r="G1" s="67" t="s">
        <v>228</v>
      </c>
      <c r="H1" s="67"/>
      <c r="I1" s="67"/>
      <c r="J1" s="60"/>
    </row>
    <row r="2" spans="1:9" ht="25.5" customHeight="1">
      <c r="A2" s="1"/>
      <c r="B2" s="75" t="s">
        <v>225</v>
      </c>
      <c r="C2" s="75"/>
      <c r="D2" s="75"/>
      <c r="E2" s="75"/>
      <c r="F2" s="75"/>
      <c r="G2" s="75"/>
      <c r="H2" s="75"/>
      <c r="I2" s="75"/>
    </row>
    <row r="3" spans="1:9" ht="15.75">
      <c r="A3" s="1"/>
      <c r="B3" s="76" t="s">
        <v>222</v>
      </c>
      <c r="C3" s="76"/>
      <c r="D3" s="76"/>
      <c r="E3" s="76"/>
      <c r="F3" s="76"/>
      <c r="G3" s="76"/>
      <c r="H3" s="76"/>
      <c r="I3" s="76"/>
    </row>
    <row r="4" spans="1:9" ht="12.75">
      <c r="A4" s="1"/>
      <c r="B4" s="77"/>
      <c r="C4" s="77"/>
      <c r="D4" s="77"/>
      <c r="E4" s="77"/>
      <c r="F4" s="77"/>
      <c r="G4" s="77"/>
      <c r="H4" s="77"/>
      <c r="I4" s="77"/>
    </row>
    <row r="5" spans="1:9" ht="12.75">
      <c r="A5" s="1"/>
      <c r="B5" s="3"/>
      <c r="C5" s="73" t="s">
        <v>1</v>
      </c>
      <c r="D5" s="73" t="s">
        <v>2</v>
      </c>
      <c r="E5" s="73" t="s">
        <v>133</v>
      </c>
      <c r="F5" s="73" t="s">
        <v>134</v>
      </c>
      <c r="G5" s="74" t="s">
        <v>224</v>
      </c>
      <c r="H5" s="81" t="s">
        <v>135</v>
      </c>
      <c r="I5" s="82"/>
    </row>
    <row r="6" spans="1:9" ht="43.5" customHeight="1">
      <c r="A6" s="1"/>
      <c r="B6" s="3"/>
      <c r="C6" s="74"/>
      <c r="D6" s="74"/>
      <c r="E6" s="74"/>
      <c r="F6" s="74"/>
      <c r="G6" s="80"/>
      <c r="H6" s="33" t="s">
        <v>136</v>
      </c>
      <c r="I6" s="33" t="s">
        <v>137</v>
      </c>
    </row>
    <row r="7" spans="1:9" ht="12.75">
      <c r="A7" s="1"/>
      <c r="B7" s="3"/>
      <c r="C7" s="34">
        <v>1</v>
      </c>
      <c r="D7" s="34">
        <v>2</v>
      </c>
      <c r="E7" s="34">
        <v>3</v>
      </c>
      <c r="F7" s="34">
        <v>4</v>
      </c>
      <c r="G7" s="35">
        <v>5</v>
      </c>
      <c r="H7" s="34">
        <v>6</v>
      </c>
      <c r="I7" s="34">
        <v>7</v>
      </c>
    </row>
    <row r="8" spans="1:9" ht="24" customHeight="1">
      <c r="A8" s="1"/>
      <c r="B8" s="2" t="s">
        <v>0</v>
      </c>
      <c r="C8" s="36" t="s">
        <v>3</v>
      </c>
      <c r="D8" s="37" t="s">
        <v>4</v>
      </c>
      <c r="E8" s="38">
        <v>195139900</v>
      </c>
      <c r="F8" s="38">
        <v>219552958</v>
      </c>
      <c r="G8" s="38">
        <v>225843428.86</v>
      </c>
      <c r="H8" s="39">
        <f>SUM(G8/E8*100)</f>
        <v>115.73411119919608</v>
      </c>
      <c r="I8" s="39">
        <f>SUM(G8/F8*100)</f>
        <v>102.8651269002716</v>
      </c>
    </row>
    <row r="9" spans="1:9" ht="25.5">
      <c r="A9" s="1"/>
      <c r="B9" s="2" t="s">
        <v>0</v>
      </c>
      <c r="C9" s="36" t="s">
        <v>5</v>
      </c>
      <c r="D9" s="37" t="s">
        <v>6</v>
      </c>
      <c r="E9" s="38">
        <v>115630900</v>
      </c>
      <c r="F9" s="38">
        <v>136443958</v>
      </c>
      <c r="G9" s="38">
        <v>140412931.11</v>
      </c>
      <c r="H9" s="40">
        <f aca="true" t="shared" si="0" ref="H9:H85">SUM(G9/E9*100)</f>
        <v>121.43201437505029</v>
      </c>
      <c r="I9" s="40">
        <f aca="true" t="shared" si="1" ref="I9:I85">SUM(G9/F9*100)</f>
        <v>102.90886688438047</v>
      </c>
    </row>
    <row r="10" spans="1:9" ht="22.5" customHeight="1">
      <c r="A10" s="1"/>
      <c r="B10" s="2" t="s">
        <v>0</v>
      </c>
      <c r="C10" s="36" t="s">
        <v>7</v>
      </c>
      <c r="D10" s="37" t="s">
        <v>8</v>
      </c>
      <c r="E10" s="38">
        <v>115520900</v>
      </c>
      <c r="F10" s="38">
        <v>136333958</v>
      </c>
      <c r="G10" s="38">
        <v>140357937.79</v>
      </c>
      <c r="H10" s="40">
        <f t="shared" si="0"/>
        <v>121.50003833938274</v>
      </c>
      <c r="I10" s="40">
        <f t="shared" si="1"/>
        <v>102.95156089431512</v>
      </c>
    </row>
    <row r="11" spans="1:9" ht="38.25">
      <c r="A11" s="1"/>
      <c r="B11" s="1"/>
      <c r="C11" s="41" t="s">
        <v>9</v>
      </c>
      <c r="D11" s="42" t="s">
        <v>10</v>
      </c>
      <c r="E11" s="43">
        <v>90000900</v>
      </c>
      <c r="F11" s="43">
        <v>98412945</v>
      </c>
      <c r="G11" s="43">
        <v>100131145.04</v>
      </c>
      <c r="H11" s="44">
        <f t="shared" si="0"/>
        <v>111.25571526506958</v>
      </c>
      <c r="I11" s="44">
        <f t="shared" si="1"/>
        <v>101.74590856924361</v>
      </c>
    </row>
    <row r="12" spans="1:9" ht="63.75">
      <c r="A12" s="1"/>
      <c r="B12" s="1"/>
      <c r="C12" s="41" t="s">
        <v>11</v>
      </c>
      <c r="D12" s="42" t="s">
        <v>219</v>
      </c>
      <c r="E12" s="43">
        <v>5520000</v>
      </c>
      <c r="F12" s="43">
        <v>17921013</v>
      </c>
      <c r="G12" s="43">
        <v>14775698.95</v>
      </c>
      <c r="H12" s="44">
        <f t="shared" si="0"/>
        <v>267.675705615942</v>
      </c>
      <c r="I12" s="44">
        <f t="shared" si="1"/>
        <v>82.44901641441808</v>
      </c>
    </row>
    <row r="13" spans="1:9" ht="38.25">
      <c r="A13" s="1"/>
      <c r="B13" s="1"/>
      <c r="C13" s="41" t="s">
        <v>12</v>
      </c>
      <c r="D13" s="42" t="s">
        <v>13</v>
      </c>
      <c r="E13" s="43">
        <v>18500000</v>
      </c>
      <c r="F13" s="43">
        <v>18500000</v>
      </c>
      <c r="G13" s="43">
        <v>23250658.28</v>
      </c>
      <c r="H13" s="44">
        <f t="shared" si="0"/>
        <v>125.67923394594595</v>
      </c>
      <c r="I13" s="44">
        <f t="shared" si="1"/>
        <v>125.67923394594595</v>
      </c>
    </row>
    <row r="14" spans="1:9" ht="38.25">
      <c r="A14" s="1"/>
      <c r="B14" s="1"/>
      <c r="C14" s="41" t="s">
        <v>14</v>
      </c>
      <c r="D14" s="42" t="s">
        <v>15</v>
      </c>
      <c r="E14" s="43">
        <v>1500000</v>
      </c>
      <c r="F14" s="43">
        <v>1500000</v>
      </c>
      <c r="G14" s="43">
        <v>2185972.95</v>
      </c>
      <c r="H14" s="44">
        <f t="shared" si="0"/>
        <v>145.73153000000002</v>
      </c>
      <c r="I14" s="44">
        <f t="shared" si="1"/>
        <v>145.73153000000002</v>
      </c>
    </row>
    <row r="15" spans="1:9" ht="38.25">
      <c r="A15" s="1"/>
      <c r="B15" s="1"/>
      <c r="C15" s="41" t="s">
        <v>205</v>
      </c>
      <c r="D15" s="42" t="s">
        <v>206</v>
      </c>
      <c r="E15" s="43">
        <v>0</v>
      </c>
      <c r="F15" s="43">
        <v>0</v>
      </c>
      <c r="G15" s="43">
        <v>14462.57</v>
      </c>
      <c r="H15" s="44"/>
      <c r="I15" s="44"/>
    </row>
    <row r="16" spans="1:9" ht="12.75">
      <c r="A16" s="1"/>
      <c r="B16" s="2" t="s">
        <v>0</v>
      </c>
      <c r="C16" s="36" t="s">
        <v>16</v>
      </c>
      <c r="D16" s="37" t="s">
        <v>17</v>
      </c>
      <c r="E16" s="38">
        <v>110000</v>
      </c>
      <c r="F16" s="38">
        <v>110000</v>
      </c>
      <c r="G16" s="38">
        <v>54993.32</v>
      </c>
      <c r="H16" s="40">
        <f t="shared" si="0"/>
        <v>49.99392727272728</v>
      </c>
      <c r="I16" s="40">
        <f t="shared" si="1"/>
        <v>49.99392727272728</v>
      </c>
    </row>
    <row r="17" spans="1:9" ht="25.5">
      <c r="A17" s="1"/>
      <c r="B17" s="1"/>
      <c r="C17" s="41" t="s">
        <v>18</v>
      </c>
      <c r="D17" s="42" t="s">
        <v>19</v>
      </c>
      <c r="E17" s="43">
        <v>110000</v>
      </c>
      <c r="F17" s="43">
        <v>110000</v>
      </c>
      <c r="G17" s="43">
        <v>54993.32</v>
      </c>
      <c r="H17" s="44">
        <f t="shared" si="0"/>
        <v>49.99392727272728</v>
      </c>
      <c r="I17" s="44">
        <f t="shared" si="1"/>
        <v>49.99392727272728</v>
      </c>
    </row>
    <row r="18" spans="1:9" ht="25.5">
      <c r="A18" s="1"/>
      <c r="B18" s="2" t="s">
        <v>0</v>
      </c>
      <c r="C18" s="36" t="s">
        <v>20</v>
      </c>
      <c r="D18" s="37" t="s">
        <v>21</v>
      </c>
      <c r="E18" s="38">
        <v>758500</v>
      </c>
      <c r="F18" s="38">
        <v>758500</v>
      </c>
      <c r="G18" s="38">
        <v>979980.22</v>
      </c>
      <c r="H18" s="40">
        <f t="shared" si="0"/>
        <v>129.1997653263019</v>
      </c>
      <c r="I18" s="40">
        <f t="shared" si="1"/>
        <v>129.1997653263019</v>
      </c>
    </row>
    <row r="19" spans="1:9" ht="25.5">
      <c r="A19" s="1"/>
      <c r="B19" s="2" t="s">
        <v>0</v>
      </c>
      <c r="C19" s="36" t="s">
        <v>22</v>
      </c>
      <c r="D19" s="37" t="s">
        <v>23</v>
      </c>
      <c r="E19" s="38">
        <v>375000</v>
      </c>
      <c r="F19" s="38">
        <v>375000</v>
      </c>
      <c r="G19" s="38">
        <v>502212.56</v>
      </c>
      <c r="H19" s="40">
        <f t="shared" si="0"/>
        <v>133.92334933333333</v>
      </c>
      <c r="I19" s="40">
        <f t="shared" si="1"/>
        <v>133.92334933333333</v>
      </c>
    </row>
    <row r="20" spans="1:9" ht="48" customHeight="1">
      <c r="A20" s="1"/>
      <c r="B20" s="1"/>
      <c r="C20" s="41" t="s">
        <v>172</v>
      </c>
      <c r="D20" s="42" t="s">
        <v>173</v>
      </c>
      <c r="E20" s="43">
        <v>220000</v>
      </c>
      <c r="F20" s="43">
        <v>220000</v>
      </c>
      <c r="G20" s="43">
        <v>356014.77</v>
      </c>
      <c r="H20" s="44">
        <f>SUM(G20/E20*100)</f>
        <v>161.82489545454547</v>
      </c>
      <c r="I20" s="44">
        <f>SUM(G20/F20*100)</f>
        <v>161.82489545454547</v>
      </c>
    </row>
    <row r="21" spans="1:9" ht="12.75">
      <c r="A21" s="1"/>
      <c r="B21" s="1"/>
      <c r="C21" s="51"/>
      <c r="D21" s="52"/>
      <c r="E21" s="53"/>
      <c r="F21" s="53"/>
      <c r="G21" s="53"/>
      <c r="H21" s="70" t="s">
        <v>218</v>
      </c>
      <c r="I21" s="70"/>
    </row>
    <row r="22" spans="1:9" ht="12.75">
      <c r="A22" s="1"/>
      <c r="B22" s="1"/>
      <c r="C22" s="49">
        <v>1</v>
      </c>
      <c r="D22" s="49">
        <v>2</v>
      </c>
      <c r="E22" s="49">
        <v>3</v>
      </c>
      <c r="F22" s="49">
        <v>4</v>
      </c>
      <c r="G22" s="50">
        <v>5</v>
      </c>
      <c r="H22" s="49">
        <v>6</v>
      </c>
      <c r="I22" s="49">
        <v>7</v>
      </c>
    </row>
    <row r="23" spans="1:9" ht="51">
      <c r="A23" s="1"/>
      <c r="B23" s="2" t="s">
        <v>0</v>
      </c>
      <c r="C23" s="41" t="s">
        <v>24</v>
      </c>
      <c r="D23" s="42" t="s">
        <v>25</v>
      </c>
      <c r="E23" s="43">
        <v>155000</v>
      </c>
      <c r="F23" s="43">
        <v>155000</v>
      </c>
      <c r="G23" s="43">
        <v>146197.79</v>
      </c>
      <c r="H23" s="44">
        <f t="shared" si="0"/>
        <v>94.32115483870969</v>
      </c>
      <c r="I23" s="44">
        <f t="shared" si="1"/>
        <v>94.32115483870969</v>
      </c>
    </row>
    <row r="24" spans="1:9" ht="12.75">
      <c r="A24" s="1"/>
      <c r="B24" s="1"/>
      <c r="C24" s="36" t="s">
        <v>26</v>
      </c>
      <c r="D24" s="37" t="s">
        <v>27</v>
      </c>
      <c r="E24" s="38">
        <v>0</v>
      </c>
      <c r="F24" s="38">
        <v>0</v>
      </c>
      <c r="G24" s="38">
        <v>234.33</v>
      </c>
      <c r="H24" s="44"/>
      <c r="I24" s="44"/>
    </row>
    <row r="25" spans="1:9" ht="25.5">
      <c r="A25" s="1"/>
      <c r="B25" s="2" t="s">
        <v>0</v>
      </c>
      <c r="C25" s="41" t="s">
        <v>28</v>
      </c>
      <c r="D25" s="42" t="s">
        <v>29</v>
      </c>
      <c r="E25" s="43">
        <v>0</v>
      </c>
      <c r="F25" s="43">
        <v>0</v>
      </c>
      <c r="G25" s="43">
        <v>234.33</v>
      </c>
      <c r="H25" s="44"/>
      <c r="I25" s="44"/>
    </row>
    <row r="26" spans="1:9" ht="25.5">
      <c r="A26" s="1"/>
      <c r="B26" s="1"/>
      <c r="C26" s="36" t="s">
        <v>30</v>
      </c>
      <c r="D26" s="37" t="s">
        <v>174</v>
      </c>
      <c r="E26" s="38">
        <v>16500</v>
      </c>
      <c r="F26" s="38">
        <v>16500</v>
      </c>
      <c r="G26" s="38">
        <v>14783.33</v>
      </c>
      <c r="H26" s="40">
        <f t="shared" si="0"/>
        <v>89.59593939393939</v>
      </c>
      <c r="I26" s="40">
        <f t="shared" si="1"/>
        <v>89.59593939393939</v>
      </c>
    </row>
    <row r="27" spans="1:9" ht="25.5">
      <c r="A27" s="1"/>
      <c r="B27" s="2" t="s">
        <v>0</v>
      </c>
      <c r="C27" s="41" t="s">
        <v>31</v>
      </c>
      <c r="D27" s="42" t="s">
        <v>175</v>
      </c>
      <c r="E27" s="43">
        <v>16500</v>
      </c>
      <c r="F27" s="43">
        <v>16500</v>
      </c>
      <c r="G27" s="43">
        <v>14783.33</v>
      </c>
      <c r="H27" s="40"/>
      <c r="I27" s="40"/>
    </row>
    <row r="28" spans="1:9" ht="25.5">
      <c r="A28" s="1"/>
      <c r="B28" s="2" t="s">
        <v>0</v>
      </c>
      <c r="C28" s="57" t="s">
        <v>176</v>
      </c>
      <c r="D28" s="58" t="s">
        <v>177</v>
      </c>
      <c r="E28" s="59">
        <v>367000</v>
      </c>
      <c r="F28" s="59">
        <v>367000</v>
      </c>
      <c r="G28" s="59">
        <v>462750</v>
      </c>
      <c r="H28" s="48">
        <f t="shared" si="0"/>
        <v>126.08991825613079</v>
      </c>
      <c r="I28" s="48">
        <f t="shared" si="1"/>
        <v>126.08991825613079</v>
      </c>
    </row>
    <row r="29" spans="1:9" ht="25.5">
      <c r="A29" s="1"/>
      <c r="B29" s="1"/>
      <c r="C29" s="41" t="s">
        <v>178</v>
      </c>
      <c r="D29" s="42" t="s">
        <v>166</v>
      </c>
      <c r="E29" s="43">
        <v>367000</v>
      </c>
      <c r="F29" s="43">
        <v>367000</v>
      </c>
      <c r="G29" s="43">
        <v>462750</v>
      </c>
      <c r="H29" s="40">
        <f t="shared" si="0"/>
        <v>126.08991825613079</v>
      </c>
      <c r="I29" s="40">
        <f t="shared" si="1"/>
        <v>126.08991825613079</v>
      </c>
    </row>
    <row r="30" spans="1:9" ht="12.75">
      <c r="A30" s="1"/>
      <c r="B30" s="2" t="s">
        <v>0</v>
      </c>
      <c r="C30" s="36" t="s">
        <v>32</v>
      </c>
      <c r="D30" s="37" t="s">
        <v>33</v>
      </c>
      <c r="E30" s="38">
        <v>6390000</v>
      </c>
      <c r="F30" s="38">
        <v>9390000</v>
      </c>
      <c r="G30" s="38">
        <v>11470411.05</v>
      </c>
      <c r="H30" s="44">
        <f t="shared" si="0"/>
        <v>179.50565023474178</v>
      </c>
      <c r="I30" s="44">
        <f t="shared" si="1"/>
        <v>122.15560223642173</v>
      </c>
    </row>
    <row r="31" spans="1:9" ht="25.5">
      <c r="A31" s="1"/>
      <c r="B31" s="1"/>
      <c r="C31" s="36" t="s">
        <v>34</v>
      </c>
      <c r="D31" s="37" t="s">
        <v>35</v>
      </c>
      <c r="E31" s="38">
        <v>390000</v>
      </c>
      <c r="F31" s="38">
        <v>1190000</v>
      </c>
      <c r="G31" s="38">
        <v>1428268.61</v>
      </c>
      <c r="H31" s="40">
        <f t="shared" si="0"/>
        <v>366.2227205128205</v>
      </c>
      <c r="I31" s="40">
        <f t="shared" si="1"/>
        <v>120.02257226890758</v>
      </c>
    </row>
    <row r="32" spans="1:9" ht="12.75">
      <c r="A32" s="1"/>
      <c r="B32" s="2" t="s">
        <v>0</v>
      </c>
      <c r="C32" s="41" t="s">
        <v>36</v>
      </c>
      <c r="D32" s="42" t="s">
        <v>37</v>
      </c>
      <c r="E32" s="43">
        <v>390000</v>
      </c>
      <c r="F32" s="43">
        <v>1190000</v>
      </c>
      <c r="G32" s="43">
        <v>1428268.61</v>
      </c>
      <c r="H32" s="44">
        <f t="shared" si="0"/>
        <v>366.2227205128205</v>
      </c>
      <c r="I32" s="44">
        <f t="shared" si="1"/>
        <v>120.02257226890758</v>
      </c>
    </row>
    <row r="33" spans="1:9" ht="32.25" customHeight="1">
      <c r="A33" s="1"/>
      <c r="B33" s="1"/>
      <c r="C33" s="36" t="s">
        <v>38</v>
      </c>
      <c r="D33" s="37" t="s">
        <v>39</v>
      </c>
      <c r="E33" s="38">
        <v>2200000</v>
      </c>
      <c r="F33" s="38">
        <v>4400000</v>
      </c>
      <c r="G33" s="38">
        <v>5445659.77</v>
      </c>
      <c r="H33" s="40">
        <f t="shared" si="0"/>
        <v>247.52998954545453</v>
      </c>
      <c r="I33" s="40">
        <f t="shared" si="1"/>
        <v>123.76499477272726</v>
      </c>
    </row>
    <row r="34" spans="1:9" ht="21" customHeight="1">
      <c r="A34" s="1"/>
      <c r="B34" s="2" t="s">
        <v>0</v>
      </c>
      <c r="C34" s="41" t="s">
        <v>40</v>
      </c>
      <c r="D34" s="42" t="s">
        <v>37</v>
      </c>
      <c r="E34" s="43">
        <v>2200000</v>
      </c>
      <c r="F34" s="43">
        <v>4400000</v>
      </c>
      <c r="G34" s="43">
        <v>5445659.77</v>
      </c>
      <c r="H34" s="44">
        <f t="shared" si="0"/>
        <v>247.52998954545453</v>
      </c>
      <c r="I34" s="44">
        <f t="shared" si="1"/>
        <v>123.76499477272726</v>
      </c>
    </row>
    <row r="35" spans="1:9" ht="38.25">
      <c r="A35" s="1"/>
      <c r="B35" s="2" t="s">
        <v>0</v>
      </c>
      <c r="C35" s="36" t="s">
        <v>41</v>
      </c>
      <c r="D35" s="37" t="s">
        <v>42</v>
      </c>
      <c r="E35" s="38">
        <v>3800000</v>
      </c>
      <c r="F35" s="38">
        <v>3800000</v>
      </c>
      <c r="G35" s="38">
        <v>4596482.67</v>
      </c>
      <c r="H35" s="40">
        <f t="shared" si="0"/>
        <v>120.96007026315789</v>
      </c>
      <c r="I35" s="40">
        <f t="shared" si="1"/>
        <v>120.96007026315789</v>
      </c>
    </row>
    <row r="36" spans="1:9" ht="76.5">
      <c r="A36" s="1"/>
      <c r="B36" s="1"/>
      <c r="C36" s="41" t="s">
        <v>191</v>
      </c>
      <c r="D36" s="42" t="s">
        <v>192</v>
      </c>
      <c r="E36" s="43">
        <v>1100000</v>
      </c>
      <c r="F36" s="43">
        <v>1100000</v>
      </c>
      <c r="G36" s="43">
        <v>1866578.12</v>
      </c>
      <c r="H36" s="40">
        <f t="shared" si="0"/>
        <v>169.68892000000002</v>
      </c>
      <c r="I36" s="40">
        <f t="shared" si="1"/>
        <v>169.68892000000002</v>
      </c>
    </row>
    <row r="37" spans="1:9" ht="51">
      <c r="A37" s="1"/>
      <c r="B37" s="1"/>
      <c r="C37" s="41" t="s">
        <v>193</v>
      </c>
      <c r="D37" s="42" t="s">
        <v>194</v>
      </c>
      <c r="E37" s="43">
        <v>2700000</v>
      </c>
      <c r="F37" s="43">
        <v>2700000</v>
      </c>
      <c r="G37" s="43">
        <v>2729904.55</v>
      </c>
      <c r="H37" s="44">
        <f t="shared" si="0"/>
        <v>101.10757592592591</v>
      </c>
      <c r="I37" s="44">
        <f t="shared" si="1"/>
        <v>101.10757592592591</v>
      </c>
    </row>
    <row r="38" spans="1:9" ht="38.25">
      <c r="A38" s="1"/>
      <c r="B38" s="1"/>
      <c r="C38" s="36" t="s">
        <v>43</v>
      </c>
      <c r="D38" s="37" t="s">
        <v>179</v>
      </c>
      <c r="E38" s="38">
        <v>72360500</v>
      </c>
      <c r="F38" s="38">
        <v>72960500</v>
      </c>
      <c r="G38" s="38">
        <v>72980106.48</v>
      </c>
      <c r="H38" s="44">
        <f t="shared" si="0"/>
        <v>100.8562772230706</v>
      </c>
      <c r="I38" s="44">
        <f t="shared" si="1"/>
        <v>100.02687273250595</v>
      </c>
    </row>
    <row r="39" spans="1:9" ht="24" customHeight="1">
      <c r="A39" s="1"/>
      <c r="B39" s="1"/>
      <c r="C39" s="36" t="s">
        <v>44</v>
      </c>
      <c r="D39" s="37" t="s">
        <v>45</v>
      </c>
      <c r="E39" s="38">
        <v>32605500</v>
      </c>
      <c r="F39" s="38">
        <v>32605500</v>
      </c>
      <c r="G39" s="38">
        <v>36857266.69</v>
      </c>
      <c r="H39" s="44">
        <f t="shared" si="0"/>
        <v>113.040029105519</v>
      </c>
      <c r="I39" s="44">
        <f t="shared" si="1"/>
        <v>113.040029105519</v>
      </c>
    </row>
    <row r="40" spans="1:9" ht="38.25">
      <c r="A40" s="1"/>
      <c r="B40" s="1"/>
      <c r="C40" s="41" t="s">
        <v>46</v>
      </c>
      <c r="D40" s="42" t="s">
        <v>47</v>
      </c>
      <c r="E40" s="43">
        <v>275000</v>
      </c>
      <c r="F40" s="43">
        <v>275000</v>
      </c>
      <c r="G40" s="43">
        <v>265140.8</v>
      </c>
      <c r="H40" s="44">
        <f t="shared" si="0"/>
        <v>96.41483636363635</v>
      </c>
      <c r="I40" s="44">
        <f t="shared" si="1"/>
        <v>96.41483636363635</v>
      </c>
    </row>
    <row r="41" spans="1:9" ht="12.75">
      <c r="A41" s="1"/>
      <c r="B41" s="1"/>
      <c r="C41" s="51"/>
      <c r="D41" s="52"/>
      <c r="E41" s="53"/>
      <c r="F41" s="53"/>
      <c r="G41" s="53"/>
      <c r="H41" s="70" t="s">
        <v>218</v>
      </c>
      <c r="I41" s="70"/>
    </row>
    <row r="42" spans="1:9" ht="12.75">
      <c r="A42" s="1"/>
      <c r="B42" s="1"/>
      <c r="C42" s="49">
        <v>1</v>
      </c>
      <c r="D42" s="49">
        <v>2</v>
      </c>
      <c r="E42" s="49">
        <v>3</v>
      </c>
      <c r="F42" s="49">
        <v>4</v>
      </c>
      <c r="G42" s="50">
        <v>5</v>
      </c>
      <c r="H42" s="49">
        <v>6</v>
      </c>
      <c r="I42" s="49">
        <v>7</v>
      </c>
    </row>
    <row r="43" spans="1:9" ht="38.25">
      <c r="A43" s="1"/>
      <c r="B43" s="1"/>
      <c r="C43" s="41" t="s">
        <v>48</v>
      </c>
      <c r="D43" s="42" t="s">
        <v>49</v>
      </c>
      <c r="E43" s="43">
        <v>5000</v>
      </c>
      <c r="F43" s="43">
        <v>5000</v>
      </c>
      <c r="G43" s="43">
        <v>74341.83</v>
      </c>
      <c r="H43" s="44">
        <f t="shared" si="0"/>
        <v>1486.8366</v>
      </c>
      <c r="I43" s="44">
        <f t="shared" si="1"/>
        <v>1486.8366</v>
      </c>
    </row>
    <row r="44" spans="1:9" ht="38.25">
      <c r="A44" s="1"/>
      <c r="B44" s="1"/>
      <c r="C44" s="41" t="s">
        <v>50</v>
      </c>
      <c r="D44" s="42" t="s">
        <v>51</v>
      </c>
      <c r="E44" s="43">
        <v>125000</v>
      </c>
      <c r="F44" s="43">
        <v>125000</v>
      </c>
      <c r="G44" s="43">
        <v>431936.54</v>
      </c>
      <c r="H44" s="44">
        <f t="shared" si="0"/>
        <v>345.54923199999996</v>
      </c>
      <c r="I44" s="44">
        <f t="shared" si="1"/>
        <v>345.54923199999996</v>
      </c>
    </row>
    <row r="45" spans="1:9" ht="38.25">
      <c r="A45" s="1"/>
      <c r="B45" s="1"/>
      <c r="C45" s="41" t="s">
        <v>52</v>
      </c>
      <c r="D45" s="42" t="s">
        <v>139</v>
      </c>
      <c r="E45" s="43">
        <v>7500000</v>
      </c>
      <c r="F45" s="43">
        <v>7500000</v>
      </c>
      <c r="G45" s="43">
        <v>7032300.01</v>
      </c>
      <c r="H45" s="44">
        <f t="shared" si="0"/>
        <v>93.76400013333333</v>
      </c>
      <c r="I45" s="44">
        <f t="shared" si="1"/>
        <v>93.76400013333333</v>
      </c>
    </row>
    <row r="46" spans="1:9" ht="12.75">
      <c r="A46" s="1"/>
      <c r="B46" s="1"/>
      <c r="C46" s="41" t="s">
        <v>53</v>
      </c>
      <c r="D46" s="42" t="s">
        <v>54</v>
      </c>
      <c r="E46" s="43">
        <v>5500000</v>
      </c>
      <c r="F46" s="43">
        <v>5500000</v>
      </c>
      <c r="G46" s="43">
        <v>5787906.54</v>
      </c>
      <c r="H46" s="44">
        <f t="shared" si="0"/>
        <v>105.23466436363636</v>
      </c>
      <c r="I46" s="44">
        <f t="shared" si="1"/>
        <v>105.23466436363636</v>
      </c>
    </row>
    <row r="47" spans="1:9" ht="12.75">
      <c r="A47" s="1"/>
      <c r="B47" s="1"/>
      <c r="C47" s="41" t="s">
        <v>55</v>
      </c>
      <c r="D47" s="42" t="s">
        <v>56</v>
      </c>
      <c r="E47" s="43">
        <v>16188500</v>
      </c>
      <c r="F47" s="43">
        <v>16188500</v>
      </c>
      <c r="G47" s="43">
        <v>19457956.14</v>
      </c>
      <c r="H47" s="44">
        <f t="shared" si="0"/>
        <v>120.1961648083516</v>
      </c>
      <c r="I47" s="44">
        <f t="shared" si="1"/>
        <v>120.1961648083516</v>
      </c>
    </row>
    <row r="48" spans="1:9" ht="12.75">
      <c r="A48" s="1"/>
      <c r="B48" s="2" t="s">
        <v>0</v>
      </c>
      <c r="C48" s="41" t="s">
        <v>57</v>
      </c>
      <c r="D48" s="42" t="s">
        <v>58</v>
      </c>
      <c r="E48" s="43">
        <v>750000</v>
      </c>
      <c r="F48" s="43">
        <v>750000</v>
      </c>
      <c r="G48" s="43">
        <v>879594.56</v>
      </c>
      <c r="H48" s="40">
        <f t="shared" si="0"/>
        <v>117.27927466666668</v>
      </c>
      <c r="I48" s="40">
        <f t="shared" si="1"/>
        <v>117.27927466666668</v>
      </c>
    </row>
    <row r="49" spans="1:9" ht="12.75">
      <c r="A49" s="1"/>
      <c r="B49" s="1"/>
      <c r="C49" s="41" t="s">
        <v>59</v>
      </c>
      <c r="D49" s="42" t="s">
        <v>60</v>
      </c>
      <c r="E49" s="43">
        <v>2200000</v>
      </c>
      <c r="F49" s="43">
        <v>2200000</v>
      </c>
      <c r="G49" s="43">
        <v>2809962.61</v>
      </c>
      <c r="H49" s="40">
        <f t="shared" si="0"/>
        <v>127.72557318181819</v>
      </c>
      <c r="I49" s="40">
        <f t="shared" si="1"/>
        <v>127.72557318181819</v>
      </c>
    </row>
    <row r="50" spans="1:9" ht="12.75">
      <c r="A50" s="1"/>
      <c r="B50" s="2" t="s">
        <v>0</v>
      </c>
      <c r="C50" s="41" t="s">
        <v>61</v>
      </c>
      <c r="D50" s="42" t="s">
        <v>62</v>
      </c>
      <c r="E50" s="43">
        <v>41000</v>
      </c>
      <c r="F50" s="43">
        <v>41000</v>
      </c>
      <c r="G50" s="43">
        <v>91044.33</v>
      </c>
      <c r="H50" s="44">
        <f t="shared" si="0"/>
        <v>222.05934146341463</v>
      </c>
      <c r="I50" s="44">
        <f t="shared" si="1"/>
        <v>222.05934146341463</v>
      </c>
    </row>
    <row r="51" spans="1:9" ht="12.75">
      <c r="A51" s="1"/>
      <c r="B51" s="1"/>
      <c r="C51" s="41" t="s">
        <v>63</v>
      </c>
      <c r="D51" s="42" t="s">
        <v>64</v>
      </c>
      <c r="E51" s="43">
        <v>21000</v>
      </c>
      <c r="F51" s="43">
        <v>21000</v>
      </c>
      <c r="G51" s="43">
        <v>27083.33</v>
      </c>
      <c r="H51" s="40">
        <f t="shared" si="0"/>
        <v>128.9682380952381</v>
      </c>
      <c r="I51" s="40">
        <f t="shared" si="1"/>
        <v>128.9682380952381</v>
      </c>
    </row>
    <row r="52" spans="1:9" ht="12.75">
      <c r="A52" s="1"/>
      <c r="B52" s="1"/>
      <c r="C52" s="36" t="s">
        <v>65</v>
      </c>
      <c r="D52" s="37" t="s">
        <v>66</v>
      </c>
      <c r="E52" s="38">
        <v>55000</v>
      </c>
      <c r="F52" s="38">
        <v>55000</v>
      </c>
      <c r="G52" s="38">
        <v>35587</v>
      </c>
      <c r="H52" s="44">
        <f t="shared" si="0"/>
        <v>64.70363636363636</v>
      </c>
      <c r="I52" s="44">
        <f t="shared" si="1"/>
        <v>64.70363636363636</v>
      </c>
    </row>
    <row r="53" spans="1:9" ht="12.75">
      <c r="A53" s="1"/>
      <c r="B53" s="1"/>
      <c r="C53" s="41" t="s">
        <v>67</v>
      </c>
      <c r="D53" s="42" t="s">
        <v>68</v>
      </c>
      <c r="E53" s="43">
        <v>55000</v>
      </c>
      <c r="F53" s="43">
        <v>55000</v>
      </c>
      <c r="G53" s="43">
        <v>35587</v>
      </c>
      <c r="H53" s="44">
        <f t="shared" si="0"/>
        <v>64.70363636363636</v>
      </c>
      <c r="I53" s="44">
        <f t="shared" si="1"/>
        <v>64.70363636363636</v>
      </c>
    </row>
    <row r="54" spans="1:9" ht="12.75">
      <c r="A54" s="1"/>
      <c r="B54" s="2" t="s">
        <v>0</v>
      </c>
      <c r="C54" s="36" t="s">
        <v>69</v>
      </c>
      <c r="D54" s="37" t="s">
        <v>70</v>
      </c>
      <c r="E54" s="38">
        <v>39700000</v>
      </c>
      <c r="F54" s="38">
        <v>40300000</v>
      </c>
      <c r="G54" s="38">
        <v>36087252.79</v>
      </c>
      <c r="H54" s="44">
        <f t="shared" si="0"/>
        <v>90.89988108312342</v>
      </c>
      <c r="I54" s="44">
        <f t="shared" si="1"/>
        <v>89.5465329776675</v>
      </c>
    </row>
    <row r="55" spans="1:9" ht="12.75">
      <c r="A55" s="1"/>
      <c r="B55" s="2" t="s">
        <v>0</v>
      </c>
      <c r="C55" s="41" t="s">
        <v>71</v>
      </c>
      <c r="D55" s="42" t="s">
        <v>72</v>
      </c>
      <c r="E55" s="43">
        <v>2700000</v>
      </c>
      <c r="F55" s="43">
        <v>3300000</v>
      </c>
      <c r="G55" s="43">
        <v>3440433.83</v>
      </c>
      <c r="H55" s="40">
        <f t="shared" si="0"/>
        <v>127.4234751851852</v>
      </c>
      <c r="I55" s="40">
        <f t="shared" si="1"/>
        <v>104.25557060606062</v>
      </c>
    </row>
    <row r="56" spans="1:9" ht="12.75">
      <c r="A56" s="1"/>
      <c r="B56" s="2" t="s">
        <v>0</v>
      </c>
      <c r="C56" s="41" t="s">
        <v>73</v>
      </c>
      <c r="D56" s="42" t="s">
        <v>74</v>
      </c>
      <c r="E56" s="43">
        <v>30000000</v>
      </c>
      <c r="F56" s="43">
        <v>30000000</v>
      </c>
      <c r="G56" s="43">
        <v>24993804.28</v>
      </c>
      <c r="H56" s="40">
        <f t="shared" si="0"/>
        <v>83.31268093333334</v>
      </c>
      <c r="I56" s="40">
        <f t="shared" si="1"/>
        <v>83.31268093333334</v>
      </c>
    </row>
    <row r="57" spans="1:9" ht="51">
      <c r="A57" s="1"/>
      <c r="B57" s="1"/>
      <c r="C57" s="41" t="s">
        <v>75</v>
      </c>
      <c r="D57" s="42" t="s">
        <v>76</v>
      </c>
      <c r="E57" s="43">
        <v>7000000</v>
      </c>
      <c r="F57" s="43">
        <v>7000000</v>
      </c>
      <c r="G57" s="43">
        <v>7653014.68</v>
      </c>
      <c r="H57" s="40">
        <f t="shared" si="0"/>
        <v>109.32878114285714</v>
      </c>
      <c r="I57" s="40">
        <f t="shared" si="1"/>
        <v>109.32878114285714</v>
      </c>
    </row>
    <row r="58" spans="1:9" ht="12.75">
      <c r="A58" s="1"/>
      <c r="B58" s="1"/>
      <c r="C58" s="36" t="s">
        <v>77</v>
      </c>
      <c r="D58" s="37" t="s">
        <v>78</v>
      </c>
      <c r="E58" s="38">
        <v>3861000</v>
      </c>
      <c r="F58" s="38">
        <v>3865409</v>
      </c>
      <c r="G58" s="38">
        <v>4428061.57</v>
      </c>
      <c r="H58" s="40">
        <f t="shared" si="0"/>
        <v>114.68690934990934</v>
      </c>
      <c r="I58" s="40">
        <f t="shared" si="1"/>
        <v>114.55609406404344</v>
      </c>
    </row>
    <row r="59" spans="1:9" ht="25.5">
      <c r="A59" s="1"/>
      <c r="B59" s="1"/>
      <c r="C59" s="36" t="s">
        <v>79</v>
      </c>
      <c r="D59" s="37" t="s">
        <v>80</v>
      </c>
      <c r="E59" s="38">
        <v>51000</v>
      </c>
      <c r="F59" s="38">
        <v>51000</v>
      </c>
      <c r="G59" s="38">
        <v>397126.1</v>
      </c>
      <c r="H59" s="44">
        <f>SUM(G59/E59*100)</f>
        <v>778.6786274509803</v>
      </c>
      <c r="I59" s="44">
        <f t="shared" si="1"/>
        <v>778.6786274509803</v>
      </c>
    </row>
    <row r="60" spans="1:9" ht="88.5" customHeight="1">
      <c r="A60" s="1"/>
      <c r="B60" s="2" t="s">
        <v>0</v>
      </c>
      <c r="C60" s="36" t="s">
        <v>81</v>
      </c>
      <c r="D60" s="37" t="s">
        <v>82</v>
      </c>
      <c r="E60" s="38">
        <v>20000</v>
      </c>
      <c r="F60" s="38">
        <v>20000</v>
      </c>
      <c r="G60" s="38">
        <v>41749</v>
      </c>
      <c r="H60" s="40">
        <f>SUM(G60/E60*100)</f>
        <v>208.745</v>
      </c>
      <c r="I60" s="40">
        <f t="shared" si="1"/>
        <v>208.745</v>
      </c>
    </row>
    <row r="61" spans="1:9" ht="38.25">
      <c r="A61" s="1"/>
      <c r="B61" s="2" t="s">
        <v>0</v>
      </c>
      <c r="C61" s="41" t="s">
        <v>83</v>
      </c>
      <c r="D61" s="42" t="s">
        <v>84</v>
      </c>
      <c r="E61" s="43">
        <v>20000</v>
      </c>
      <c r="F61" s="43">
        <v>20000</v>
      </c>
      <c r="G61" s="43">
        <v>41749</v>
      </c>
      <c r="H61" s="44">
        <f t="shared" si="0"/>
        <v>208.745</v>
      </c>
      <c r="I61" s="44">
        <f t="shared" si="1"/>
        <v>208.745</v>
      </c>
    </row>
    <row r="62" spans="1:9" ht="12.75">
      <c r="A62" s="1"/>
      <c r="B62" s="1"/>
      <c r="C62" s="36" t="s">
        <v>85</v>
      </c>
      <c r="D62" s="37" t="s">
        <v>86</v>
      </c>
      <c r="E62" s="38">
        <v>31000</v>
      </c>
      <c r="F62" s="38">
        <v>31000</v>
      </c>
      <c r="G62" s="38">
        <v>355377.1</v>
      </c>
      <c r="H62" s="40">
        <f t="shared" si="0"/>
        <v>1146.3777419354838</v>
      </c>
      <c r="I62" s="40">
        <f t="shared" si="1"/>
        <v>1146.3777419354838</v>
      </c>
    </row>
    <row r="63" spans="1:9" ht="21.75" customHeight="1">
      <c r="A63" s="1"/>
      <c r="B63" s="1"/>
      <c r="C63" s="41" t="s">
        <v>87</v>
      </c>
      <c r="D63" s="42" t="s">
        <v>88</v>
      </c>
      <c r="E63" s="43">
        <v>30000</v>
      </c>
      <c r="F63" s="43">
        <v>30000</v>
      </c>
      <c r="G63" s="43">
        <v>314471.1</v>
      </c>
      <c r="H63" s="44">
        <f>SUM(G63/E63*100)</f>
        <v>1048.2369999999999</v>
      </c>
      <c r="I63" s="44">
        <f>SUM(G63/F63*100)</f>
        <v>1048.2369999999999</v>
      </c>
    </row>
    <row r="64" spans="1:9" ht="75" customHeight="1">
      <c r="A64" s="1"/>
      <c r="B64" s="1"/>
      <c r="C64" s="41" t="s">
        <v>89</v>
      </c>
      <c r="D64" s="42" t="s">
        <v>195</v>
      </c>
      <c r="E64" s="43">
        <v>1000</v>
      </c>
      <c r="F64" s="43">
        <v>1000</v>
      </c>
      <c r="G64" s="43">
        <v>40906</v>
      </c>
      <c r="H64" s="44">
        <f>SUM(G64/E64*100)</f>
        <v>4090.6</v>
      </c>
      <c r="I64" s="44">
        <f>SUM(G64/F64*100)</f>
        <v>4090.6</v>
      </c>
    </row>
    <row r="65" spans="1:9" ht="12.75">
      <c r="A65" s="1"/>
      <c r="B65" s="1"/>
      <c r="C65" s="51"/>
      <c r="D65" s="52"/>
      <c r="E65" s="53"/>
      <c r="F65" s="53"/>
      <c r="G65" s="53"/>
      <c r="H65" s="70" t="s">
        <v>218</v>
      </c>
      <c r="I65" s="70"/>
    </row>
    <row r="66" spans="1:9" ht="12.75">
      <c r="A66" s="1"/>
      <c r="B66" s="1"/>
      <c r="C66" s="49">
        <v>1</v>
      </c>
      <c r="D66" s="49">
        <v>2</v>
      </c>
      <c r="E66" s="49">
        <v>3</v>
      </c>
      <c r="F66" s="49">
        <v>4</v>
      </c>
      <c r="G66" s="50">
        <v>5</v>
      </c>
      <c r="H66" s="49">
        <v>6</v>
      </c>
      <c r="I66" s="49">
        <v>7</v>
      </c>
    </row>
    <row r="67" spans="1:9" ht="25.5">
      <c r="A67" s="1"/>
      <c r="B67" s="1"/>
      <c r="C67" s="36" t="s">
        <v>90</v>
      </c>
      <c r="D67" s="37" t="s">
        <v>91</v>
      </c>
      <c r="E67" s="38">
        <v>3810000</v>
      </c>
      <c r="F67" s="38">
        <v>3810000</v>
      </c>
      <c r="G67" s="38">
        <v>4025152.38</v>
      </c>
      <c r="H67" s="40">
        <f>SUM(G67/E67*100)</f>
        <v>105.6470440944882</v>
      </c>
      <c r="I67" s="40">
        <f>SUM(G67/F67*100)</f>
        <v>105.6470440944882</v>
      </c>
    </row>
    <row r="68" spans="1:9" ht="12.75">
      <c r="A68" s="1"/>
      <c r="B68" s="1"/>
      <c r="C68" s="36" t="s">
        <v>92</v>
      </c>
      <c r="D68" s="37" t="s">
        <v>93</v>
      </c>
      <c r="E68" s="38">
        <v>2770000</v>
      </c>
      <c r="F68" s="38">
        <v>2770000</v>
      </c>
      <c r="G68" s="38">
        <v>2807193.49</v>
      </c>
      <c r="H68" s="44">
        <f t="shared" si="0"/>
        <v>101.34272527075814</v>
      </c>
      <c r="I68" s="44">
        <f t="shared" si="1"/>
        <v>101.34272527075814</v>
      </c>
    </row>
    <row r="69" spans="1:9" ht="51">
      <c r="A69" s="1"/>
      <c r="B69" s="1"/>
      <c r="C69" s="41" t="s">
        <v>220</v>
      </c>
      <c r="D69" s="42" t="s">
        <v>221</v>
      </c>
      <c r="E69" s="43">
        <v>0</v>
      </c>
      <c r="F69" s="43">
        <v>0</v>
      </c>
      <c r="G69" s="43">
        <v>805.2</v>
      </c>
      <c r="H69" s="44"/>
      <c r="I69" s="44"/>
    </row>
    <row r="70" spans="1:9" ht="38.25">
      <c r="A70" s="1"/>
      <c r="B70" s="2" t="s">
        <v>0</v>
      </c>
      <c r="C70" s="41" t="s">
        <v>94</v>
      </c>
      <c r="D70" s="42" t="s">
        <v>95</v>
      </c>
      <c r="E70" s="43">
        <v>70000</v>
      </c>
      <c r="F70" s="43">
        <v>70000</v>
      </c>
      <c r="G70" s="43">
        <v>83867</v>
      </c>
      <c r="H70" s="44">
        <f t="shared" si="0"/>
        <v>119.80999999999999</v>
      </c>
      <c r="I70" s="44">
        <f t="shared" si="1"/>
        <v>119.80999999999999</v>
      </c>
    </row>
    <row r="71" spans="1:9" ht="12.75">
      <c r="A71" s="1"/>
      <c r="B71" s="1"/>
      <c r="C71" s="41" t="s">
        <v>96</v>
      </c>
      <c r="D71" s="42" t="s">
        <v>97</v>
      </c>
      <c r="E71" s="43">
        <v>2500000</v>
      </c>
      <c r="F71" s="43">
        <v>2500000</v>
      </c>
      <c r="G71" s="43">
        <v>2352571.29</v>
      </c>
      <c r="H71" s="40">
        <f t="shared" si="0"/>
        <v>94.10285160000001</v>
      </c>
      <c r="I71" s="40">
        <f t="shared" si="1"/>
        <v>94.10285160000001</v>
      </c>
    </row>
    <row r="72" spans="1:9" ht="25.5">
      <c r="A72" s="1"/>
      <c r="B72" s="2" t="s">
        <v>0</v>
      </c>
      <c r="C72" s="41" t="s">
        <v>98</v>
      </c>
      <c r="D72" s="42" t="s">
        <v>99</v>
      </c>
      <c r="E72" s="43">
        <v>200000</v>
      </c>
      <c r="F72" s="43">
        <v>200000</v>
      </c>
      <c r="G72" s="43">
        <v>369950</v>
      </c>
      <c r="H72" s="44">
        <f t="shared" si="0"/>
        <v>184.975</v>
      </c>
      <c r="I72" s="44">
        <f t="shared" si="1"/>
        <v>184.975</v>
      </c>
    </row>
    <row r="73" spans="1:9" ht="38.25">
      <c r="A73" s="1"/>
      <c r="B73" s="1"/>
      <c r="C73" s="36" t="s">
        <v>100</v>
      </c>
      <c r="D73" s="37" t="s">
        <v>101</v>
      </c>
      <c r="E73" s="38">
        <v>850000</v>
      </c>
      <c r="F73" s="38">
        <v>850000</v>
      </c>
      <c r="G73" s="38">
        <v>979941.8</v>
      </c>
      <c r="H73" s="40">
        <f t="shared" si="0"/>
        <v>115.28727058823529</v>
      </c>
      <c r="I73" s="40">
        <f t="shared" si="1"/>
        <v>115.28727058823529</v>
      </c>
    </row>
    <row r="74" spans="1:9" ht="38.25">
      <c r="A74" s="1"/>
      <c r="B74" s="1"/>
      <c r="C74" s="41" t="s">
        <v>102</v>
      </c>
      <c r="D74" s="42" t="s">
        <v>180</v>
      </c>
      <c r="E74" s="43">
        <v>850000</v>
      </c>
      <c r="F74" s="43">
        <v>850000</v>
      </c>
      <c r="G74" s="43">
        <v>979941.8</v>
      </c>
      <c r="H74" s="44">
        <f t="shared" si="0"/>
        <v>115.28727058823529</v>
      </c>
      <c r="I74" s="44">
        <f t="shared" si="1"/>
        <v>115.28727058823529</v>
      </c>
    </row>
    <row r="75" spans="1:9" ht="12.75">
      <c r="A75" s="1"/>
      <c r="B75" s="1"/>
      <c r="C75" s="36" t="s">
        <v>103</v>
      </c>
      <c r="D75" s="37" t="s">
        <v>104</v>
      </c>
      <c r="E75" s="38">
        <v>190000</v>
      </c>
      <c r="F75" s="38">
        <v>190000</v>
      </c>
      <c r="G75" s="38">
        <v>238017.09</v>
      </c>
      <c r="H75" s="44">
        <f t="shared" si="0"/>
        <v>125.27215263157893</v>
      </c>
      <c r="I75" s="44">
        <f t="shared" si="1"/>
        <v>125.27215263157893</v>
      </c>
    </row>
    <row r="76" spans="1:9" ht="47.25" customHeight="1">
      <c r="A76" s="1"/>
      <c r="B76" s="2" t="s">
        <v>0</v>
      </c>
      <c r="C76" s="41" t="s">
        <v>105</v>
      </c>
      <c r="D76" s="42" t="s">
        <v>106</v>
      </c>
      <c r="E76" s="43">
        <v>170000</v>
      </c>
      <c r="F76" s="43">
        <v>170000</v>
      </c>
      <c r="G76" s="43">
        <v>219588.71</v>
      </c>
      <c r="H76" s="44">
        <f>SUM(G76/E76*100)</f>
        <v>129.16982941176468</v>
      </c>
      <c r="I76" s="44">
        <f>SUM(G76/F76*100)</f>
        <v>129.16982941176468</v>
      </c>
    </row>
    <row r="77" spans="1:9" ht="12.75">
      <c r="A77" s="1"/>
      <c r="B77" s="2"/>
      <c r="C77" s="41" t="s">
        <v>107</v>
      </c>
      <c r="D77" s="42" t="s">
        <v>108</v>
      </c>
      <c r="E77" s="43">
        <v>0</v>
      </c>
      <c r="F77" s="43">
        <v>0</v>
      </c>
      <c r="G77" s="43">
        <v>18.38</v>
      </c>
      <c r="H77" s="44"/>
      <c r="I77" s="44"/>
    </row>
    <row r="78" spans="1:9" ht="38.25">
      <c r="A78" s="1"/>
      <c r="B78" s="2"/>
      <c r="C78" s="41" t="s">
        <v>109</v>
      </c>
      <c r="D78" s="42" t="s">
        <v>110</v>
      </c>
      <c r="E78" s="43">
        <v>20000</v>
      </c>
      <c r="F78" s="43">
        <v>20000</v>
      </c>
      <c r="G78" s="43">
        <v>18410</v>
      </c>
      <c r="H78" s="44">
        <f>SUM(G78/E78*100)</f>
        <v>92.05</v>
      </c>
      <c r="I78" s="44">
        <f>SUM(G78/F78*100)</f>
        <v>92.05</v>
      </c>
    </row>
    <row r="79" spans="1:9" ht="12.75">
      <c r="A79" s="1"/>
      <c r="B79" s="2"/>
      <c r="C79" s="36" t="s">
        <v>111</v>
      </c>
      <c r="D79" s="37" t="s">
        <v>112</v>
      </c>
      <c r="E79" s="38">
        <v>0</v>
      </c>
      <c r="F79" s="38">
        <v>4409</v>
      </c>
      <c r="G79" s="38">
        <v>5783.09</v>
      </c>
      <c r="H79" s="44"/>
      <c r="I79" s="44">
        <f>SUM(G79/F79*100)</f>
        <v>131.16557042413245</v>
      </c>
    </row>
    <row r="80" spans="1:9" ht="12.75">
      <c r="A80" s="1"/>
      <c r="B80" s="2"/>
      <c r="C80" s="36" t="s">
        <v>196</v>
      </c>
      <c r="D80" s="37" t="s">
        <v>86</v>
      </c>
      <c r="E80" s="38">
        <v>0</v>
      </c>
      <c r="F80" s="38">
        <v>4409</v>
      </c>
      <c r="G80" s="38">
        <v>5783.09</v>
      </c>
      <c r="H80" s="44"/>
      <c r="I80" s="44">
        <f>SUM(G80/F80*100)</f>
        <v>131.16557042413245</v>
      </c>
    </row>
    <row r="81" spans="1:9" ht="12.75">
      <c r="A81" s="1"/>
      <c r="B81" s="1"/>
      <c r="C81" s="36"/>
      <c r="D81" s="37"/>
      <c r="E81" s="38"/>
      <c r="F81" s="38"/>
      <c r="G81" s="38"/>
      <c r="H81" s="44"/>
      <c r="I81" s="44"/>
    </row>
    <row r="82" spans="1:9" ht="12.75">
      <c r="A82" s="1"/>
      <c r="B82" s="1"/>
      <c r="C82" s="41" t="s">
        <v>197</v>
      </c>
      <c r="D82" s="42" t="s">
        <v>86</v>
      </c>
      <c r="E82" s="43">
        <v>0</v>
      </c>
      <c r="F82" s="43">
        <v>4409</v>
      </c>
      <c r="G82" s="43">
        <v>5783.09</v>
      </c>
      <c r="H82" s="46"/>
      <c r="I82" s="47">
        <f>SUM(G82/F82*100)</f>
        <v>131.16557042413245</v>
      </c>
    </row>
    <row r="83" spans="1:9" ht="12.75">
      <c r="A83" s="1"/>
      <c r="B83" s="1"/>
      <c r="C83" s="54" t="s">
        <v>170</v>
      </c>
      <c r="D83" s="55"/>
      <c r="E83" s="38">
        <v>199000900</v>
      </c>
      <c r="F83" s="38">
        <v>223418367</v>
      </c>
      <c r="G83" s="56">
        <v>230271490.43</v>
      </c>
      <c r="H83" s="46">
        <f>SUM(G83/E83*100)</f>
        <v>115.71379347028079</v>
      </c>
      <c r="I83" s="46">
        <f>SUM(G83/F83*100)</f>
        <v>103.067394826138</v>
      </c>
    </row>
    <row r="84" spans="1:9" ht="12.75">
      <c r="A84" s="1"/>
      <c r="B84" s="2" t="s">
        <v>0</v>
      </c>
      <c r="C84" s="36" t="s">
        <v>113</v>
      </c>
      <c r="D84" s="37" t="s">
        <v>114</v>
      </c>
      <c r="E84" s="38">
        <v>81216740</v>
      </c>
      <c r="F84" s="38">
        <v>92926317.52</v>
      </c>
      <c r="G84" s="38">
        <v>92675939.74</v>
      </c>
      <c r="H84" s="40">
        <f t="shared" si="0"/>
        <v>114.10940618892114</v>
      </c>
      <c r="I84" s="40">
        <f t="shared" si="1"/>
        <v>99.73056310991113</v>
      </c>
    </row>
    <row r="85" spans="1:9" ht="12.75">
      <c r="A85" s="1"/>
      <c r="B85" s="2" t="s">
        <v>0</v>
      </c>
      <c r="C85" s="36" t="s">
        <v>115</v>
      </c>
      <c r="D85" s="37" t="s">
        <v>116</v>
      </c>
      <c r="E85" s="38">
        <v>81216740</v>
      </c>
      <c r="F85" s="38">
        <v>92926317.52</v>
      </c>
      <c r="G85" s="38">
        <v>92675939.74</v>
      </c>
      <c r="H85" s="40">
        <f t="shared" si="0"/>
        <v>114.10940618892114</v>
      </c>
      <c r="I85" s="40">
        <f t="shared" si="1"/>
        <v>99.73056310991113</v>
      </c>
    </row>
    <row r="86" spans="1:9" ht="22.5" customHeight="1">
      <c r="A86" s="1"/>
      <c r="B86" s="2"/>
      <c r="C86" s="36" t="s">
        <v>187</v>
      </c>
      <c r="D86" s="37" t="s">
        <v>188</v>
      </c>
      <c r="E86" s="38">
        <v>0</v>
      </c>
      <c r="F86" s="38">
        <v>6048700</v>
      </c>
      <c r="G86" s="38">
        <v>6048700</v>
      </c>
      <c r="H86" s="40"/>
      <c r="I86" s="40">
        <f aca="true" t="shared" si="2" ref="I86:I95">SUM(G86/F86*100)</f>
        <v>100</v>
      </c>
    </row>
    <row r="87" spans="1:9" ht="76.5">
      <c r="A87" s="1"/>
      <c r="B87" s="2"/>
      <c r="C87" s="41" t="s">
        <v>189</v>
      </c>
      <c r="D87" s="42" t="s">
        <v>190</v>
      </c>
      <c r="E87" s="43">
        <v>0</v>
      </c>
      <c r="F87" s="43">
        <v>6048700</v>
      </c>
      <c r="G87" s="43">
        <v>6048700</v>
      </c>
      <c r="H87" s="44"/>
      <c r="I87" s="44">
        <f t="shared" si="2"/>
        <v>100</v>
      </c>
    </row>
    <row r="88" spans="1:9" ht="25.5">
      <c r="A88" s="1"/>
      <c r="B88" s="2" t="s">
        <v>0</v>
      </c>
      <c r="C88" s="36" t="s">
        <v>117</v>
      </c>
      <c r="D88" s="37" t="s">
        <v>118</v>
      </c>
      <c r="E88" s="38">
        <v>77994200</v>
      </c>
      <c r="F88" s="38">
        <v>77994200</v>
      </c>
      <c r="G88" s="38">
        <v>77994200</v>
      </c>
      <c r="H88" s="40">
        <f>SUM(G88/E88*100)</f>
        <v>100</v>
      </c>
      <c r="I88" s="40">
        <f t="shared" si="2"/>
        <v>100</v>
      </c>
    </row>
    <row r="89" spans="1:9" ht="21" customHeight="1">
      <c r="A89" s="1"/>
      <c r="B89" s="1"/>
      <c r="C89" s="51"/>
      <c r="D89" s="52"/>
      <c r="E89" s="53"/>
      <c r="F89" s="53"/>
      <c r="G89" s="53"/>
      <c r="H89" s="70" t="s">
        <v>218</v>
      </c>
      <c r="I89" s="70"/>
    </row>
    <row r="90" spans="1:9" ht="27" customHeight="1">
      <c r="A90" s="1"/>
      <c r="B90" s="1"/>
      <c r="C90" s="49">
        <v>1</v>
      </c>
      <c r="D90" s="49">
        <v>2</v>
      </c>
      <c r="E90" s="49">
        <v>3</v>
      </c>
      <c r="F90" s="49">
        <v>4</v>
      </c>
      <c r="G90" s="50">
        <v>5</v>
      </c>
      <c r="H90" s="49">
        <v>6</v>
      </c>
      <c r="I90" s="49">
        <v>7</v>
      </c>
    </row>
    <row r="91" spans="1:9" ht="48.75" customHeight="1">
      <c r="A91" s="1"/>
      <c r="B91" s="1"/>
      <c r="C91" s="41" t="s">
        <v>119</v>
      </c>
      <c r="D91" s="42" t="s">
        <v>120</v>
      </c>
      <c r="E91" s="43">
        <v>77994200</v>
      </c>
      <c r="F91" s="43">
        <v>77994200</v>
      </c>
      <c r="G91" s="43">
        <v>77994200</v>
      </c>
      <c r="H91" s="44">
        <f>SUM(G91/E91*100)</f>
        <v>100</v>
      </c>
      <c r="I91" s="44">
        <f t="shared" si="2"/>
        <v>100</v>
      </c>
    </row>
    <row r="92" spans="1:9" ht="38.25" customHeight="1">
      <c r="A92" s="1"/>
      <c r="B92" s="2" t="s">
        <v>0</v>
      </c>
      <c r="C92" s="36" t="s">
        <v>121</v>
      </c>
      <c r="D92" s="37" t="s">
        <v>122</v>
      </c>
      <c r="E92" s="38">
        <v>1770800</v>
      </c>
      <c r="F92" s="38">
        <v>1770800</v>
      </c>
      <c r="G92" s="38">
        <v>1770800</v>
      </c>
      <c r="H92" s="40">
        <f>SUM(G92/E92*100)</f>
        <v>100</v>
      </c>
      <c r="I92" s="40">
        <f t="shared" si="2"/>
        <v>100</v>
      </c>
    </row>
    <row r="93" spans="1:9" ht="51">
      <c r="A93" s="1"/>
      <c r="B93" s="1"/>
      <c r="C93" s="41" t="s">
        <v>123</v>
      </c>
      <c r="D93" s="42" t="s">
        <v>124</v>
      </c>
      <c r="E93" s="43">
        <v>1770800</v>
      </c>
      <c r="F93" s="43">
        <v>1770800</v>
      </c>
      <c r="G93" s="43">
        <v>1770800</v>
      </c>
      <c r="H93" s="44">
        <f>SUM(G93/E93*100)</f>
        <v>100</v>
      </c>
      <c r="I93" s="44">
        <f t="shared" si="2"/>
        <v>100</v>
      </c>
    </row>
    <row r="94" spans="1:9" ht="47.25" customHeight="1">
      <c r="A94" s="1"/>
      <c r="B94" s="1"/>
      <c r="C94" s="36" t="s">
        <v>125</v>
      </c>
      <c r="D94" s="37" t="s">
        <v>126</v>
      </c>
      <c r="E94" s="38">
        <v>1451740</v>
      </c>
      <c r="F94" s="38">
        <v>7112617.52</v>
      </c>
      <c r="G94" s="38">
        <v>6862239.74</v>
      </c>
      <c r="H94" s="40">
        <f>SUM(G94/E94*100)</f>
        <v>472.6906842823095</v>
      </c>
      <c r="I94" s="40">
        <f t="shared" si="2"/>
        <v>96.47980818178455</v>
      </c>
    </row>
    <row r="95" spans="1:9" ht="369" customHeight="1">
      <c r="A95" s="1"/>
      <c r="B95" s="1"/>
      <c r="C95" s="41" t="s">
        <v>210</v>
      </c>
      <c r="D95" s="42" t="s">
        <v>207</v>
      </c>
      <c r="E95" s="43">
        <v>0</v>
      </c>
      <c r="F95" s="43">
        <v>2770715.54</v>
      </c>
      <c r="G95" s="43">
        <v>2770715.54</v>
      </c>
      <c r="H95" s="44"/>
      <c r="I95" s="44">
        <f t="shared" si="2"/>
        <v>100</v>
      </c>
    </row>
    <row r="96" spans="1:9" ht="23.25" customHeight="1">
      <c r="A96" s="1"/>
      <c r="B96" s="1"/>
      <c r="C96" s="51"/>
      <c r="D96" s="52"/>
      <c r="E96" s="53"/>
      <c r="F96" s="53"/>
      <c r="G96" s="53"/>
      <c r="H96" s="70" t="s">
        <v>218</v>
      </c>
      <c r="I96" s="70"/>
    </row>
    <row r="97" spans="1:9" ht="23.25" customHeight="1">
      <c r="A97" s="1"/>
      <c r="B97" s="1"/>
      <c r="C97" s="49">
        <v>1</v>
      </c>
      <c r="D97" s="49">
        <v>2</v>
      </c>
      <c r="E97" s="49">
        <v>3</v>
      </c>
      <c r="F97" s="49">
        <v>4</v>
      </c>
      <c r="G97" s="50">
        <v>5</v>
      </c>
      <c r="H97" s="49">
        <v>6</v>
      </c>
      <c r="I97" s="49">
        <v>7</v>
      </c>
    </row>
    <row r="98" spans="1:9" ht="255">
      <c r="A98" s="1"/>
      <c r="B98" s="1"/>
      <c r="C98" s="41" t="s">
        <v>211</v>
      </c>
      <c r="D98" s="42" t="s">
        <v>208</v>
      </c>
      <c r="E98" s="43">
        <v>0</v>
      </c>
      <c r="F98" s="43">
        <v>2288336.87</v>
      </c>
      <c r="G98" s="43">
        <v>2213453.5</v>
      </c>
      <c r="H98" s="44"/>
      <c r="I98" s="44">
        <f aca="true" t="shared" si="3" ref="I98:I104">SUM(G98/F98*100)</f>
        <v>96.7276072425473</v>
      </c>
    </row>
    <row r="99" spans="1:9" ht="38.25">
      <c r="A99" s="1"/>
      <c r="B99" s="2" t="s">
        <v>0</v>
      </c>
      <c r="C99" s="41" t="s">
        <v>127</v>
      </c>
      <c r="D99" s="42" t="s">
        <v>128</v>
      </c>
      <c r="E99" s="43">
        <v>670380</v>
      </c>
      <c r="F99" s="43">
        <v>831360</v>
      </c>
      <c r="G99" s="43">
        <v>787270.85</v>
      </c>
      <c r="H99" s="44">
        <f>SUM(G99/E99*100)</f>
        <v>117.43650616068497</v>
      </c>
      <c r="I99" s="44">
        <f t="shared" si="3"/>
        <v>94.69674388953041</v>
      </c>
    </row>
    <row r="100" spans="1:9" ht="48" customHeight="1">
      <c r="A100" s="1"/>
      <c r="B100" s="1"/>
      <c r="C100" s="41" t="s">
        <v>129</v>
      </c>
      <c r="D100" s="42" t="s">
        <v>130</v>
      </c>
      <c r="E100" s="43">
        <v>0</v>
      </c>
      <c r="F100" s="43">
        <v>286772</v>
      </c>
      <c r="G100" s="43">
        <v>246809.58</v>
      </c>
      <c r="H100" s="44"/>
      <c r="I100" s="44">
        <f t="shared" si="3"/>
        <v>86.0647413276052</v>
      </c>
    </row>
    <row r="101" spans="1:9" ht="57" customHeight="1">
      <c r="A101" s="1"/>
      <c r="B101" s="1"/>
      <c r="C101" s="41" t="s">
        <v>212</v>
      </c>
      <c r="D101" s="42" t="s">
        <v>209</v>
      </c>
      <c r="E101" s="43">
        <v>0</v>
      </c>
      <c r="F101" s="43">
        <v>70145</v>
      </c>
      <c r="G101" s="43">
        <v>70126.35</v>
      </c>
      <c r="H101" s="44"/>
      <c r="I101" s="44">
        <f t="shared" si="3"/>
        <v>99.97341221754937</v>
      </c>
    </row>
    <row r="102" spans="1:9" ht="21" customHeight="1">
      <c r="A102" s="1"/>
      <c r="B102" s="2" t="s">
        <v>0</v>
      </c>
      <c r="C102" s="41" t="s">
        <v>131</v>
      </c>
      <c r="D102" s="42" t="s">
        <v>132</v>
      </c>
      <c r="E102" s="43">
        <v>781360</v>
      </c>
      <c r="F102" s="43">
        <v>725460</v>
      </c>
      <c r="G102" s="43">
        <v>634088.52</v>
      </c>
      <c r="H102" s="40">
        <f>SUM(G102/E102*100)</f>
        <v>81.15190437186445</v>
      </c>
      <c r="I102" s="40">
        <f t="shared" si="3"/>
        <v>87.40502853362005</v>
      </c>
    </row>
    <row r="103" spans="1:9" ht="51">
      <c r="A103" s="1"/>
      <c r="B103" s="1"/>
      <c r="C103" s="41" t="s">
        <v>201</v>
      </c>
      <c r="D103" s="42" t="s">
        <v>202</v>
      </c>
      <c r="E103" s="43">
        <v>0</v>
      </c>
      <c r="F103" s="43">
        <v>139828.11</v>
      </c>
      <c r="G103" s="43">
        <v>139775.4</v>
      </c>
      <c r="H103" s="40"/>
      <c r="I103" s="44">
        <f t="shared" si="3"/>
        <v>99.96230371704232</v>
      </c>
    </row>
    <row r="104" spans="1:9" ht="22.5" customHeight="1">
      <c r="A104" s="1"/>
      <c r="B104" s="1"/>
      <c r="C104" s="78" t="s">
        <v>138</v>
      </c>
      <c r="D104" s="79"/>
      <c r="E104" s="38">
        <v>280217640</v>
      </c>
      <c r="F104" s="38">
        <v>316344684.52</v>
      </c>
      <c r="G104" s="38">
        <v>322947430.17</v>
      </c>
      <c r="H104" s="46">
        <f>SUM(G104/E104*100)</f>
        <v>115.24878668238017</v>
      </c>
      <c r="I104" s="46">
        <f t="shared" si="3"/>
        <v>102.08719980865763</v>
      </c>
    </row>
    <row r="105" spans="1:9" ht="22.5" customHeight="1">
      <c r="A105" s="1"/>
      <c r="B105" s="1"/>
      <c r="C105" s="61"/>
      <c r="D105" s="61"/>
      <c r="E105" s="45"/>
      <c r="F105" s="45"/>
      <c r="G105" s="45"/>
      <c r="H105" s="66"/>
      <c r="I105" s="66"/>
    </row>
    <row r="106" spans="1:9" ht="22.5" customHeight="1">
      <c r="A106" s="1"/>
      <c r="B106" s="1"/>
      <c r="C106" s="61"/>
      <c r="D106" s="61"/>
      <c r="E106" s="45"/>
      <c r="F106" s="45"/>
      <c r="G106" s="45"/>
      <c r="H106" s="66"/>
      <c r="I106" s="66"/>
    </row>
    <row r="107" spans="1:9" ht="22.5" customHeight="1">
      <c r="A107" s="1"/>
      <c r="B107" s="1"/>
      <c r="C107" s="51"/>
      <c r="D107" s="52"/>
      <c r="E107" s="53"/>
      <c r="F107" s="53"/>
      <c r="G107" s="53"/>
      <c r="H107" s="70" t="s">
        <v>218</v>
      </c>
      <c r="I107" s="70"/>
    </row>
    <row r="108" spans="1:9" ht="21.75" customHeight="1">
      <c r="A108" s="1"/>
      <c r="B108" s="1"/>
      <c r="C108" s="49">
        <v>1</v>
      </c>
      <c r="D108" s="49">
        <v>2</v>
      </c>
      <c r="E108" s="49">
        <v>3</v>
      </c>
      <c r="F108" s="49">
        <v>4</v>
      </c>
      <c r="G108" s="50">
        <v>5</v>
      </c>
      <c r="H108" s="49">
        <v>6</v>
      </c>
      <c r="I108" s="49">
        <v>7</v>
      </c>
    </row>
    <row r="109" spans="3:9" ht="15.75">
      <c r="C109" s="75" t="s">
        <v>171</v>
      </c>
      <c r="D109" s="75"/>
      <c r="E109" s="75"/>
      <c r="F109" s="75"/>
      <c r="G109" s="75"/>
      <c r="H109" s="75"/>
      <c r="I109" s="75"/>
    </row>
    <row r="110" spans="3:9" ht="15.75">
      <c r="C110" s="76" t="s">
        <v>223</v>
      </c>
      <c r="D110" s="76"/>
      <c r="E110" s="76"/>
      <c r="F110" s="76"/>
      <c r="G110" s="76"/>
      <c r="H110" s="76"/>
      <c r="I110" s="76"/>
    </row>
    <row r="111" spans="3:9" ht="12.75">
      <c r="C111" s="68" t="s">
        <v>1</v>
      </c>
      <c r="D111" s="68" t="s">
        <v>2</v>
      </c>
      <c r="E111" s="68" t="s">
        <v>133</v>
      </c>
      <c r="F111" s="68" t="s">
        <v>140</v>
      </c>
      <c r="G111" s="68" t="s">
        <v>224</v>
      </c>
      <c r="H111" s="71" t="s">
        <v>135</v>
      </c>
      <c r="I111" s="72"/>
    </row>
    <row r="112" spans="3:9" ht="36">
      <c r="C112" s="69"/>
      <c r="D112" s="69"/>
      <c r="E112" s="69"/>
      <c r="F112" s="69"/>
      <c r="G112" s="69"/>
      <c r="H112" s="4" t="s">
        <v>136</v>
      </c>
      <c r="I112" s="4" t="s">
        <v>169</v>
      </c>
    </row>
    <row r="113" spans="3:9" ht="12.75">
      <c r="C113" s="19">
        <v>1</v>
      </c>
      <c r="D113" s="19">
        <v>2</v>
      </c>
      <c r="E113" s="19">
        <v>3</v>
      </c>
      <c r="F113" s="19">
        <v>4</v>
      </c>
      <c r="G113" s="20">
        <v>5</v>
      </c>
      <c r="H113" s="19">
        <v>6</v>
      </c>
      <c r="I113" s="19">
        <v>7</v>
      </c>
    </row>
    <row r="114" spans="3:9" ht="12.75">
      <c r="C114" s="16" t="s">
        <v>3</v>
      </c>
      <c r="D114" s="17" t="s">
        <v>4</v>
      </c>
      <c r="E114" s="18">
        <v>0</v>
      </c>
      <c r="F114" s="18">
        <v>0</v>
      </c>
      <c r="G114" s="18">
        <v>122017.76</v>
      </c>
      <c r="H114" s="28"/>
      <c r="I114" s="25"/>
    </row>
    <row r="115" spans="3:9" ht="12.75">
      <c r="C115" s="16" t="s">
        <v>141</v>
      </c>
      <c r="D115" s="17" t="s">
        <v>142</v>
      </c>
      <c r="E115" s="18">
        <v>0</v>
      </c>
      <c r="F115" s="18">
        <v>0</v>
      </c>
      <c r="G115" s="18">
        <v>122017.76</v>
      </c>
      <c r="H115" s="28"/>
      <c r="I115" s="25"/>
    </row>
    <row r="116" spans="3:9" ht="12.75">
      <c r="C116" s="16" t="s">
        <v>143</v>
      </c>
      <c r="D116" s="17" t="s">
        <v>144</v>
      </c>
      <c r="E116" s="18">
        <v>0</v>
      </c>
      <c r="F116" s="18">
        <v>0</v>
      </c>
      <c r="G116" s="18">
        <v>122017.76</v>
      </c>
      <c r="H116" s="28"/>
      <c r="I116" s="25"/>
    </row>
    <row r="117" spans="3:9" ht="48" customHeight="1">
      <c r="C117" s="14" t="s">
        <v>145</v>
      </c>
      <c r="D117" s="15" t="s">
        <v>146</v>
      </c>
      <c r="E117" s="13">
        <v>0</v>
      </c>
      <c r="F117" s="13">
        <v>0</v>
      </c>
      <c r="G117" s="13">
        <v>103584.06</v>
      </c>
      <c r="H117" s="28"/>
      <c r="I117" s="25"/>
    </row>
    <row r="118" spans="3:9" ht="36">
      <c r="C118" s="14" t="s">
        <v>147</v>
      </c>
      <c r="D118" s="15" t="s">
        <v>148</v>
      </c>
      <c r="E118" s="13">
        <v>0</v>
      </c>
      <c r="F118" s="13">
        <v>0</v>
      </c>
      <c r="G118" s="13">
        <v>18433.7</v>
      </c>
      <c r="H118" s="28"/>
      <c r="I118" s="25"/>
    </row>
    <row r="119" spans="3:9" ht="12.75">
      <c r="C119" s="16" t="s">
        <v>77</v>
      </c>
      <c r="D119" s="17" t="s">
        <v>78</v>
      </c>
      <c r="E119" s="18">
        <v>6237500</v>
      </c>
      <c r="F119" s="18">
        <f>F123</f>
        <v>23106997.24</v>
      </c>
      <c r="G119" s="18">
        <v>24108638.17</v>
      </c>
      <c r="H119" s="28">
        <f>SUM(G119/E119*100)</f>
        <v>386.5112331863728</v>
      </c>
      <c r="I119" s="25">
        <f>SUM(G119/F119*100)</f>
        <v>104.33479486579972</v>
      </c>
    </row>
    <row r="120" spans="3:9" ht="12.75">
      <c r="C120" s="16" t="s">
        <v>111</v>
      </c>
      <c r="D120" s="17" t="s">
        <v>112</v>
      </c>
      <c r="E120" s="18">
        <v>0</v>
      </c>
      <c r="F120" s="18">
        <v>0</v>
      </c>
      <c r="G120" s="18">
        <v>127985.84</v>
      </c>
      <c r="H120" s="28"/>
      <c r="I120" s="25"/>
    </row>
    <row r="121" spans="3:9" ht="12.75">
      <c r="C121" s="16" t="s">
        <v>196</v>
      </c>
      <c r="D121" s="17" t="s">
        <v>86</v>
      </c>
      <c r="E121" s="18">
        <v>0</v>
      </c>
      <c r="F121" s="18">
        <v>0</v>
      </c>
      <c r="G121" s="18">
        <v>127985.84</v>
      </c>
      <c r="H121" s="28"/>
      <c r="I121" s="25"/>
    </row>
    <row r="122" spans="3:9" ht="36">
      <c r="C122" s="14" t="s">
        <v>198</v>
      </c>
      <c r="D122" s="15" t="s">
        <v>199</v>
      </c>
      <c r="E122" s="13">
        <v>0</v>
      </c>
      <c r="F122" s="13">
        <v>0</v>
      </c>
      <c r="G122" s="13">
        <v>127985.84</v>
      </c>
      <c r="H122" s="28"/>
      <c r="I122" s="25"/>
    </row>
    <row r="123" spans="3:9" ht="12.75">
      <c r="C123" s="16" t="s">
        <v>149</v>
      </c>
      <c r="D123" s="17" t="s">
        <v>150</v>
      </c>
      <c r="E123" s="18">
        <v>6237500</v>
      </c>
      <c r="F123" s="18">
        <f>F124+F127</f>
        <v>23106997.24</v>
      </c>
      <c r="G123" s="18">
        <v>23980652.33</v>
      </c>
      <c r="H123" s="28">
        <f>SUM(G123/E123*100)</f>
        <v>384.45935599198395</v>
      </c>
      <c r="I123" s="25">
        <f aca="true" t="shared" si="4" ref="I123:I139">SUM(G123/F123*100)</f>
        <v>103.78091138768839</v>
      </c>
    </row>
    <row r="124" spans="3:9" ht="24">
      <c r="C124" s="16" t="s">
        <v>151</v>
      </c>
      <c r="D124" s="17" t="s">
        <v>152</v>
      </c>
      <c r="E124" s="18">
        <v>6237500</v>
      </c>
      <c r="F124" s="18">
        <f>F125+F126</f>
        <v>3196662.32</v>
      </c>
      <c r="G124" s="18">
        <v>3337213.3</v>
      </c>
      <c r="H124" s="28">
        <f>SUM(G124/E124*100)</f>
        <v>53.50241763527054</v>
      </c>
      <c r="I124" s="25">
        <f t="shared" si="4"/>
        <v>104.39680410159806</v>
      </c>
    </row>
    <row r="125" spans="3:9" ht="24">
      <c r="C125" s="14" t="s">
        <v>153</v>
      </c>
      <c r="D125" s="15" t="s">
        <v>154</v>
      </c>
      <c r="E125" s="13">
        <v>6060500</v>
      </c>
      <c r="F125" s="13">
        <v>3019662.32</v>
      </c>
      <c r="G125" s="13">
        <v>3314178.3</v>
      </c>
      <c r="H125" s="32">
        <f>SUM(G125/E125*100)</f>
        <v>54.684898935731376</v>
      </c>
      <c r="I125" s="26">
        <f t="shared" si="4"/>
        <v>109.75327532649413</v>
      </c>
    </row>
    <row r="126" spans="3:9" ht="42" customHeight="1">
      <c r="C126" s="14" t="s">
        <v>155</v>
      </c>
      <c r="D126" s="15" t="s">
        <v>200</v>
      </c>
      <c r="E126" s="13">
        <v>177000</v>
      </c>
      <c r="F126" s="13">
        <v>177000</v>
      </c>
      <c r="G126" s="13">
        <v>23035</v>
      </c>
      <c r="H126" s="32">
        <f>SUM(G126/E126*100)</f>
        <v>13.014124293785311</v>
      </c>
      <c r="I126" s="26">
        <f t="shared" si="4"/>
        <v>13.014124293785311</v>
      </c>
    </row>
    <row r="127" spans="3:9" ht="12.75">
      <c r="C127" s="16" t="s">
        <v>156</v>
      </c>
      <c r="D127" s="17" t="s">
        <v>157</v>
      </c>
      <c r="E127" s="18">
        <v>0</v>
      </c>
      <c r="F127" s="18">
        <f>F128+F129</f>
        <v>19910334.919999998</v>
      </c>
      <c r="G127" s="18">
        <v>20643439.03</v>
      </c>
      <c r="H127" s="28"/>
      <c r="I127" s="25"/>
    </row>
    <row r="128" spans="3:9" ht="12.75">
      <c r="C128" s="14" t="s">
        <v>158</v>
      </c>
      <c r="D128" s="15" t="s">
        <v>159</v>
      </c>
      <c r="E128" s="13">
        <v>0</v>
      </c>
      <c r="F128" s="13">
        <v>19214918.52</v>
      </c>
      <c r="G128" s="13">
        <v>19520001.84</v>
      </c>
      <c r="H128" s="28"/>
      <c r="I128" s="25"/>
    </row>
    <row r="129" spans="3:9" ht="84" customHeight="1">
      <c r="C129" s="14" t="s">
        <v>160</v>
      </c>
      <c r="D129" s="15" t="s">
        <v>161</v>
      </c>
      <c r="E129" s="13">
        <v>0</v>
      </c>
      <c r="F129" s="13">
        <v>695416.4</v>
      </c>
      <c r="G129" s="13">
        <v>1123437.19</v>
      </c>
      <c r="H129" s="28"/>
      <c r="I129" s="25"/>
    </row>
    <row r="130" spans="3:9" ht="12.75">
      <c r="C130" s="16" t="s">
        <v>167</v>
      </c>
      <c r="D130" s="17" t="s">
        <v>168</v>
      </c>
      <c r="E130" s="18">
        <v>0</v>
      </c>
      <c r="F130" s="18">
        <v>3190196</v>
      </c>
      <c r="G130" s="18">
        <v>5731848.06</v>
      </c>
      <c r="H130" s="28"/>
      <c r="I130" s="25">
        <f t="shared" si="4"/>
        <v>179.67071803738705</v>
      </c>
    </row>
    <row r="131" spans="3:9" ht="12.75">
      <c r="C131" s="16" t="s">
        <v>213</v>
      </c>
      <c r="D131" s="17" t="s">
        <v>214</v>
      </c>
      <c r="E131" s="18">
        <v>0</v>
      </c>
      <c r="F131" s="18">
        <v>0</v>
      </c>
      <c r="G131" s="18">
        <v>1012484.6</v>
      </c>
      <c r="H131" s="28"/>
      <c r="I131" s="25"/>
    </row>
    <row r="132" spans="3:9" ht="36">
      <c r="C132" s="16" t="s">
        <v>215</v>
      </c>
      <c r="D132" s="17" t="s">
        <v>216</v>
      </c>
      <c r="E132" s="18">
        <v>0</v>
      </c>
      <c r="F132" s="18">
        <v>0</v>
      </c>
      <c r="G132" s="18">
        <v>1012484.6</v>
      </c>
      <c r="H132" s="28"/>
      <c r="I132" s="25"/>
    </row>
    <row r="133" spans="3:9" ht="12.75">
      <c r="C133" s="51"/>
      <c r="D133" s="52"/>
      <c r="E133" s="53"/>
      <c r="F133" s="53"/>
      <c r="G133" s="53"/>
      <c r="H133" s="70" t="s">
        <v>218</v>
      </c>
      <c r="I133" s="70"/>
    </row>
    <row r="134" spans="3:9" ht="12.75">
      <c r="C134" s="49">
        <v>1</v>
      </c>
      <c r="D134" s="49">
        <v>2</v>
      </c>
      <c r="E134" s="49">
        <v>3</v>
      </c>
      <c r="F134" s="49">
        <v>4</v>
      </c>
      <c r="G134" s="50">
        <v>5</v>
      </c>
      <c r="H134" s="49">
        <v>6</v>
      </c>
      <c r="I134" s="49">
        <v>7</v>
      </c>
    </row>
    <row r="135" spans="3:9" ht="24">
      <c r="C135" s="14" t="s">
        <v>215</v>
      </c>
      <c r="D135" s="15" t="s">
        <v>216</v>
      </c>
      <c r="E135" s="13">
        <v>0</v>
      </c>
      <c r="F135" s="13">
        <v>0</v>
      </c>
      <c r="G135" s="13">
        <v>1012484.6</v>
      </c>
      <c r="H135" s="28"/>
      <c r="I135" s="25"/>
    </row>
    <row r="136" spans="3:9" ht="12.75">
      <c r="C136" s="16" t="s">
        <v>181</v>
      </c>
      <c r="D136" s="17" t="s">
        <v>182</v>
      </c>
      <c r="E136" s="18">
        <v>0</v>
      </c>
      <c r="F136" s="18">
        <v>3190196</v>
      </c>
      <c r="G136" s="18">
        <v>4719363.46</v>
      </c>
      <c r="H136" s="28"/>
      <c r="I136" s="25">
        <f t="shared" si="4"/>
        <v>147.93333889203046</v>
      </c>
    </row>
    <row r="137" spans="3:9" ht="12.75">
      <c r="C137" s="16" t="s">
        <v>183</v>
      </c>
      <c r="D137" s="17" t="s">
        <v>184</v>
      </c>
      <c r="E137" s="18">
        <v>0</v>
      </c>
      <c r="F137" s="18">
        <v>3190196</v>
      </c>
      <c r="G137" s="18">
        <v>4719363.46</v>
      </c>
      <c r="H137" s="28"/>
      <c r="I137" s="25">
        <f t="shared" si="4"/>
        <v>147.93333889203046</v>
      </c>
    </row>
    <row r="138" spans="3:9" ht="48">
      <c r="C138" s="14" t="s">
        <v>185</v>
      </c>
      <c r="D138" s="15" t="s">
        <v>186</v>
      </c>
      <c r="E138" s="13">
        <v>0</v>
      </c>
      <c r="F138" s="13">
        <v>2816932</v>
      </c>
      <c r="G138" s="13">
        <v>3175173.81</v>
      </c>
      <c r="H138" s="28"/>
      <c r="I138" s="26">
        <f t="shared" si="4"/>
        <v>112.7174461435349</v>
      </c>
    </row>
    <row r="139" spans="3:9" ht="48">
      <c r="C139" s="14" t="s">
        <v>203</v>
      </c>
      <c r="D139" s="15" t="s">
        <v>204</v>
      </c>
      <c r="E139" s="13">
        <v>0</v>
      </c>
      <c r="F139" s="13">
        <v>373264</v>
      </c>
      <c r="G139" s="13">
        <v>1544189.65</v>
      </c>
      <c r="H139" s="28"/>
      <c r="I139" s="26">
        <f t="shared" si="4"/>
        <v>413.6990575035363</v>
      </c>
    </row>
    <row r="140" spans="3:9" ht="12.75">
      <c r="C140" s="23" t="s">
        <v>125</v>
      </c>
      <c r="D140" s="24" t="s">
        <v>126</v>
      </c>
      <c r="E140" s="31"/>
      <c r="F140" s="18">
        <v>1549097</v>
      </c>
      <c r="G140" s="18">
        <v>1549097</v>
      </c>
      <c r="H140" s="28"/>
      <c r="I140" s="25">
        <f aca="true" t="shared" si="5" ref="I140:I146">SUM(G140/F140*100)</f>
        <v>100</v>
      </c>
    </row>
    <row r="141" spans="3:9" ht="24">
      <c r="C141" s="21" t="s">
        <v>127</v>
      </c>
      <c r="D141" s="22" t="s">
        <v>128</v>
      </c>
      <c r="E141" s="31"/>
      <c r="F141" s="13">
        <v>1549097</v>
      </c>
      <c r="G141" s="13">
        <v>1549097</v>
      </c>
      <c r="H141" s="32"/>
      <c r="I141" s="26">
        <f t="shared" si="5"/>
        <v>100</v>
      </c>
    </row>
    <row r="142" spans="3:9" ht="12.75">
      <c r="C142" s="23" t="s">
        <v>162</v>
      </c>
      <c r="D142" s="24" t="s">
        <v>163</v>
      </c>
      <c r="E142" s="30">
        <v>0</v>
      </c>
      <c r="F142" s="18">
        <v>171904</v>
      </c>
      <c r="G142" s="18">
        <v>229050.44</v>
      </c>
      <c r="H142" s="28"/>
      <c r="I142" s="25">
        <f t="shared" si="5"/>
        <v>133.2432287788533</v>
      </c>
    </row>
    <row r="143" spans="3:9" ht="12.75">
      <c r="C143" s="23" t="s">
        <v>162</v>
      </c>
      <c r="D143" s="24" t="s">
        <v>163</v>
      </c>
      <c r="E143" s="30">
        <v>0</v>
      </c>
      <c r="F143" s="18">
        <v>171904</v>
      </c>
      <c r="G143" s="18">
        <v>229050.44</v>
      </c>
      <c r="H143" s="28"/>
      <c r="I143" s="25">
        <f t="shared" si="5"/>
        <v>133.2432287788533</v>
      </c>
    </row>
    <row r="144" spans="3:9" ht="36">
      <c r="C144" s="23" t="s">
        <v>164</v>
      </c>
      <c r="D144" s="24" t="s">
        <v>165</v>
      </c>
      <c r="E144" s="30">
        <v>0</v>
      </c>
      <c r="F144" s="18">
        <v>171904</v>
      </c>
      <c r="G144" s="18">
        <v>229050.44</v>
      </c>
      <c r="H144" s="28"/>
      <c r="I144" s="25">
        <f t="shared" si="5"/>
        <v>133.2432287788533</v>
      </c>
    </row>
    <row r="145" spans="3:9" ht="36">
      <c r="C145" s="21" t="s">
        <v>164</v>
      </c>
      <c r="D145" s="22" t="s">
        <v>165</v>
      </c>
      <c r="E145" s="31">
        <v>0</v>
      </c>
      <c r="F145" s="13">
        <v>171904</v>
      </c>
      <c r="G145" s="13">
        <v>229050.44</v>
      </c>
      <c r="H145" s="32"/>
      <c r="I145" s="26">
        <f t="shared" si="5"/>
        <v>133.2432287788533</v>
      </c>
    </row>
    <row r="146" spans="3:9" ht="12.75">
      <c r="C146" s="84" t="s">
        <v>217</v>
      </c>
      <c r="D146" s="85"/>
      <c r="E146" s="18">
        <v>6237500</v>
      </c>
      <c r="F146" s="18">
        <f>F119+F130+F142</f>
        <v>26469097.24</v>
      </c>
      <c r="G146" s="18">
        <v>31740651.43</v>
      </c>
      <c r="H146" s="29">
        <f>SUM(G146/E146*100)</f>
        <v>508.86815919839677</v>
      </c>
      <c r="I146" s="27">
        <f t="shared" si="5"/>
        <v>119.91588206504318</v>
      </c>
    </row>
    <row r="147" spans="3:9" ht="12.75">
      <c r="C147" s="5"/>
      <c r="D147" s="7"/>
      <c r="E147" s="8"/>
      <c r="F147" s="8"/>
      <c r="H147" s="8"/>
      <c r="I147" s="6"/>
    </row>
    <row r="148" spans="3:9" ht="31.5" customHeight="1">
      <c r="C148" s="62" t="s">
        <v>226</v>
      </c>
      <c r="D148" s="63"/>
      <c r="E148" s="64"/>
      <c r="F148" s="65"/>
      <c r="G148" s="83" t="s">
        <v>227</v>
      </c>
      <c r="H148" s="83"/>
      <c r="I148" s="83"/>
    </row>
    <row r="149" spans="3:9" ht="18.75">
      <c r="C149" s="9"/>
      <c r="E149" s="8"/>
      <c r="F149" s="10"/>
      <c r="G149" s="11"/>
      <c r="H149" s="12"/>
      <c r="I149" s="12"/>
    </row>
    <row r="152" ht="12.75" customHeight="1"/>
  </sheetData>
  <sheetProtection/>
  <mergeCells count="28">
    <mergeCell ref="F111:F112"/>
    <mergeCell ref="H5:I5"/>
    <mergeCell ref="H41:I41"/>
    <mergeCell ref="H21:I21"/>
    <mergeCell ref="G148:I148"/>
    <mergeCell ref="C5:C6"/>
    <mergeCell ref="F5:F6"/>
    <mergeCell ref="C146:D146"/>
    <mergeCell ref="E111:E112"/>
    <mergeCell ref="C111:C112"/>
    <mergeCell ref="B2:I2"/>
    <mergeCell ref="C110:I110"/>
    <mergeCell ref="E5:E6"/>
    <mergeCell ref="B3:I3"/>
    <mergeCell ref="B4:I4"/>
    <mergeCell ref="C109:I109"/>
    <mergeCell ref="C104:D104"/>
    <mergeCell ref="G5:G6"/>
    <mergeCell ref="G1:I1"/>
    <mergeCell ref="D111:D112"/>
    <mergeCell ref="H133:I133"/>
    <mergeCell ref="H107:I107"/>
    <mergeCell ref="H96:I96"/>
    <mergeCell ref="H89:I89"/>
    <mergeCell ref="H65:I65"/>
    <mergeCell ref="G111:G112"/>
    <mergeCell ref="H111:I111"/>
    <mergeCell ref="D5:D6"/>
  </mergeCells>
  <printOptions/>
  <pageMargins left="1.1811023622047245" right="0.4724409448818898" top="0.3937007874015748" bottom="0.2755905511811024" header="0.5118110236220472" footer="0.5118110236220472"/>
  <pageSetup horizontalDpi="600" verticalDpi="600" orientation="landscape" pageOrder="overThenDown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ADMIN</cp:lastModifiedBy>
  <cp:lastPrinted>2024-01-11T09:39:56Z</cp:lastPrinted>
  <dcterms:created xsi:type="dcterms:W3CDTF">2020-07-03T12:30:49Z</dcterms:created>
  <dcterms:modified xsi:type="dcterms:W3CDTF">2024-02-15T09:45:53Z</dcterms:modified>
  <cp:category/>
  <cp:version/>
  <cp:contentType/>
  <cp:contentStatus/>
</cp:coreProperties>
</file>