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665" windowHeight="7725" activeTab="0"/>
  </bookViews>
  <sheets>
    <sheet name="тариф" sheetId="6" r:id="rId1"/>
  </sheets>
  <definedNames/>
  <calcPr calcId="162913"/>
</workbook>
</file>

<file path=xl/sharedStrings.xml><?xml version="1.0" encoding="utf-8"?>
<sst xmlns="http://schemas.openxmlformats.org/spreadsheetml/2006/main" count="46" uniqueCount="30">
  <si>
    <t>грн.</t>
  </si>
  <si>
    <t>Гкал</t>
  </si>
  <si>
    <t>ПДВ 20%</t>
  </si>
  <si>
    <t xml:space="preserve">  Статті витрат</t>
  </si>
  <si>
    <t>Загальна сума витрат</t>
  </si>
  <si>
    <t>Нарахування на зарплату (22%)</t>
  </si>
  <si>
    <t>Всього витрат</t>
  </si>
  <si>
    <t>Обсяг річної реалізації теплової енергії</t>
  </si>
  <si>
    <t>Вироблено  теплової енергії</t>
  </si>
  <si>
    <t>ГКал</t>
  </si>
  <si>
    <t>одиниця виміру</t>
  </si>
  <si>
    <t>Загальновиробничі витрати, в т.ч.:</t>
  </si>
  <si>
    <t>Нарахування на заробітну плату (22%)</t>
  </si>
  <si>
    <t>Адміністративні витрати</t>
  </si>
  <si>
    <t>Поточний ремонт і матеріали</t>
  </si>
  <si>
    <t>РАЗОМ ПРЯМИХ ВИТРАТ</t>
  </si>
  <si>
    <t>Рентабельність (5%)</t>
  </si>
  <si>
    <t>Структура собівартості %</t>
  </si>
  <si>
    <t>Витрати на    1 Гкал</t>
  </si>
  <si>
    <t>Заробітна плата машиністів  20 чол</t>
  </si>
  <si>
    <t>Собівартість Гкал ( п12: п13)</t>
  </si>
  <si>
    <t xml:space="preserve">ВАРТІСТЬ 1 ГКАЛ </t>
  </si>
  <si>
    <t>Вода (48,72 грн/куб.м)</t>
  </si>
  <si>
    <t xml:space="preserve">Директор КП "ЖЕК Баришівської селищної ради" </t>
  </si>
  <si>
    <t>Юрій ШУЛЯК</t>
  </si>
  <si>
    <t xml:space="preserve">Паливо (дрова)  =3100 Гкал х 1,0 м3 х 1000 грн. </t>
  </si>
  <si>
    <t>Електроенергія  3100 Гкал х 37.1 квт/год х 6,07 грн.</t>
  </si>
  <si>
    <t>РАЗОМ (п.15+ п.16)</t>
  </si>
  <si>
    <t xml:space="preserve">Заробітна плата </t>
  </si>
  <si>
    <t>СКОРИГОВАНИЙ ТАРИФ НА ТЕПЛОВУ ЕНЕРГІЮ (виробництво, транспортування і постачання) КОМУНАЛЬНОГО ПІДПРИЄМСТВА "ЖИТЛОВО-ЕКСПЛУАТАЦІЙНА КОНТОРА БАРИШІВСЬКОЇ СЕЛИЩНОЇ РАДИ"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</si>
</sst>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2" fontId="4" fillId="0" borderId="3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2" fillId="0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3">
      <selection activeCell="I13" sqref="I13"/>
    </sheetView>
  </sheetViews>
  <sheetFormatPr defaultColWidth="9.140625" defaultRowHeight="15"/>
  <cols>
    <col min="2" max="2" width="51.57421875" style="0" customWidth="1"/>
    <col min="3" max="3" width="8.140625" style="0" customWidth="1"/>
    <col min="4" max="4" width="13.7109375" style="0" customWidth="1"/>
    <col min="5" max="5" width="12.421875" style="0" customWidth="1"/>
    <col min="6" max="6" width="9.28125" style="0" customWidth="1"/>
  </cols>
  <sheetData>
    <row r="1" spans="1:6" ht="13.5" customHeight="1">
      <c r="A1" s="31" t="s">
        <v>29</v>
      </c>
      <c r="B1" s="32"/>
      <c r="C1" s="32"/>
      <c r="D1" s="32"/>
      <c r="E1" s="32"/>
      <c r="F1" s="32"/>
    </row>
    <row r="2" spans="1:6" ht="15" customHeight="1" hidden="1">
      <c r="A2" s="32"/>
      <c r="B2" s="32"/>
      <c r="C2" s="32"/>
      <c r="D2" s="32"/>
      <c r="E2" s="32"/>
      <c r="F2" s="32"/>
    </row>
    <row r="3" spans="1:6" ht="18.75" customHeight="1">
      <c r="A3" s="32"/>
      <c r="B3" s="32"/>
      <c r="C3" s="32"/>
      <c r="D3" s="32"/>
      <c r="E3" s="32"/>
      <c r="F3" s="32"/>
    </row>
    <row r="4" spans="1:6" ht="15" customHeight="1">
      <c r="A4" s="32"/>
      <c r="B4" s="32"/>
      <c r="C4" s="32"/>
      <c r="D4" s="32"/>
      <c r="E4" s="32"/>
      <c r="F4" s="32"/>
    </row>
    <row r="5" spans="2:6" ht="15">
      <c r="B5" s="30"/>
      <c r="C5" s="30"/>
      <c r="D5" s="30"/>
      <c r="E5" s="23"/>
      <c r="F5" s="23"/>
    </row>
    <row r="6" spans="1:6" ht="47.25">
      <c r="A6" s="1"/>
      <c r="B6" s="16" t="s">
        <v>3</v>
      </c>
      <c r="C6" s="16" t="s">
        <v>10</v>
      </c>
      <c r="D6" s="16" t="s">
        <v>4</v>
      </c>
      <c r="E6" s="16" t="s">
        <v>18</v>
      </c>
      <c r="F6" s="25" t="s">
        <v>17</v>
      </c>
    </row>
    <row r="7" spans="1:6" ht="15.75">
      <c r="A7" s="3">
        <v>1</v>
      </c>
      <c r="B7" s="6" t="s">
        <v>25</v>
      </c>
      <c r="C7" s="6" t="s">
        <v>0</v>
      </c>
      <c r="D7" s="10">
        <f>D20*1*1000</f>
        <v>3100000</v>
      </c>
      <c r="E7" s="10">
        <f>D7/D19</f>
        <v>1062.6264011243272</v>
      </c>
      <c r="F7" s="18">
        <f>D7/D18%</f>
        <v>35.85075802663517</v>
      </c>
    </row>
    <row r="8" spans="1:6" ht="24" customHeight="1">
      <c r="A8" s="3">
        <v>2</v>
      </c>
      <c r="B8" s="6" t="s">
        <v>26</v>
      </c>
      <c r="C8" s="6" t="s">
        <v>0</v>
      </c>
      <c r="D8" s="10">
        <f>D20*37.1*6.07</f>
        <v>698110.7000000001</v>
      </c>
      <c r="E8" s="10">
        <f>D8/D19</f>
        <v>239.30027765399515</v>
      </c>
      <c r="F8" s="18">
        <f>D8/D18%</f>
        <v>8.073483155324162</v>
      </c>
    </row>
    <row r="9" spans="1:6" ht="15.75">
      <c r="A9" s="3">
        <v>3</v>
      </c>
      <c r="B9" s="6" t="s">
        <v>22</v>
      </c>
      <c r="C9" s="6" t="s">
        <v>0</v>
      </c>
      <c r="D9" s="10">
        <v>89421</v>
      </c>
      <c r="E9" s="10">
        <f>D9/D19</f>
        <v>30.651972714496278</v>
      </c>
      <c r="F9" s="18">
        <f>D9/D18%</f>
        <v>1.034132462419272</v>
      </c>
    </row>
    <row r="10" spans="1:6" ht="15.75">
      <c r="A10" s="3">
        <v>4</v>
      </c>
      <c r="B10" s="6" t="s">
        <v>19</v>
      </c>
      <c r="C10" s="6" t="s">
        <v>0</v>
      </c>
      <c r="D10" s="10">
        <v>1796825.58</v>
      </c>
      <c r="E10" s="10">
        <f>D10/D19</f>
        <v>615.9207417817845</v>
      </c>
      <c r="F10" s="18">
        <f>D10/D18%</f>
        <v>20.77985776924142</v>
      </c>
    </row>
    <row r="11" spans="1:6" ht="15.75">
      <c r="A11" s="3">
        <v>5</v>
      </c>
      <c r="B11" s="11" t="s">
        <v>5</v>
      </c>
      <c r="C11" s="6" t="s">
        <v>0</v>
      </c>
      <c r="D11" s="10">
        <f>D10*22%</f>
        <v>395301.6276</v>
      </c>
      <c r="E11" s="10">
        <f>D11/D19</f>
        <v>135.50256319199258</v>
      </c>
      <c r="F11" s="18">
        <f>D11/D18%</f>
        <v>4.571568709233112</v>
      </c>
    </row>
    <row r="12" spans="1:6" ht="15.75">
      <c r="A12" s="8">
        <v>6</v>
      </c>
      <c r="B12" s="6" t="s">
        <v>14</v>
      </c>
      <c r="C12" s="6" t="s">
        <v>0</v>
      </c>
      <c r="D12" s="24">
        <v>112340</v>
      </c>
      <c r="E12" s="10">
        <f>D12/D19</f>
        <v>38.50820964590546</v>
      </c>
      <c r="F12" s="18">
        <f>D12/D18%</f>
        <v>1.2991852118426435</v>
      </c>
    </row>
    <row r="13" spans="1:6" ht="15.75">
      <c r="A13" s="26">
        <v>7</v>
      </c>
      <c r="B13" s="12" t="s">
        <v>15</v>
      </c>
      <c r="C13" s="12" t="s">
        <v>0</v>
      </c>
      <c r="D13" s="13">
        <f>SUM(D7:D12)</f>
        <v>6191998.9076000005</v>
      </c>
      <c r="E13" s="14">
        <f>D13/D19</f>
        <v>2122.5101661125013</v>
      </c>
      <c r="F13" s="19">
        <f>D13/D18%</f>
        <v>71.60898533469579</v>
      </c>
    </row>
    <row r="14" spans="1:6" ht="15.75">
      <c r="A14" s="27">
        <v>8</v>
      </c>
      <c r="B14" s="12" t="s">
        <v>11</v>
      </c>
      <c r="C14" s="12" t="s">
        <v>0</v>
      </c>
      <c r="D14" s="14">
        <f>D15+D16</f>
        <v>1795475.1224</v>
      </c>
      <c r="E14" s="21">
        <f>D14/D19</f>
        <v>615.4578282658622</v>
      </c>
      <c r="F14" s="20">
        <f>D14/D18%</f>
        <v>20.764240050324375</v>
      </c>
    </row>
    <row r="15" spans="1:6" ht="15.75">
      <c r="A15" s="28">
        <v>9</v>
      </c>
      <c r="B15" s="15" t="s">
        <v>28</v>
      </c>
      <c r="C15" s="6" t="s">
        <v>0</v>
      </c>
      <c r="D15" s="22">
        <v>1471700.92</v>
      </c>
      <c r="E15" s="10">
        <f>D15/D19</f>
        <v>504.47362972611654</v>
      </c>
      <c r="F15" s="18">
        <f>D15/D18%</f>
        <v>17.019868893708505</v>
      </c>
    </row>
    <row r="16" spans="1:6" ht="15.75">
      <c r="A16" s="29">
        <v>10</v>
      </c>
      <c r="B16" s="6" t="s">
        <v>12</v>
      </c>
      <c r="C16" s="6" t="s">
        <v>0</v>
      </c>
      <c r="D16" s="10">
        <f>D15*22%</f>
        <v>323774.2024</v>
      </c>
      <c r="E16" s="10">
        <f>D16/D19</f>
        <v>110.98419853974565</v>
      </c>
      <c r="F16" s="18">
        <f>D16/D18%</f>
        <v>3.744371156615871</v>
      </c>
    </row>
    <row r="17" spans="1:6" ht="15.75">
      <c r="A17" s="27">
        <v>11</v>
      </c>
      <c r="B17" s="4" t="s">
        <v>13</v>
      </c>
      <c r="C17" s="4" t="s">
        <v>0</v>
      </c>
      <c r="D17" s="9">
        <v>659484</v>
      </c>
      <c r="E17" s="9">
        <f>D17/D19</f>
        <v>226.05971274808897</v>
      </c>
      <c r="F17" s="17">
        <f>D17/D18%</f>
        <v>7.626774614979829</v>
      </c>
    </row>
    <row r="18" spans="1:6" ht="15.75">
      <c r="A18" s="27">
        <v>12</v>
      </c>
      <c r="B18" s="4" t="s">
        <v>6</v>
      </c>
      <c r="C18" s="4" t="s">
        <v>0</v>
      </c>
      <c r="D18" s="9">
        <f>D13+D14+D17</f>
        <v>8646958.030000001</v>
      </c>
      <c r="E18" s="9">
        <f>E13+E14+E17</f>
        <v>2964.0277071264527</v>
      </c>
      <c r="F18" s="17">
        <v>100</v>
      </c>
    </row>
    <row r="19" spans="1:6" ht="15.75">
      <c r="A19" s="3">
        <v>13</v>
      </c>
      <c r="B19" s="12" t="s">
        <v>7</v>
      </c>
      <c r="C19" s="12" t="s">
        <v>1</v>
      </c>
      <c r="D19" s="14">
        <v>2917.3</v>
      </c>
      <c r="E19" s="10"/>
      <c r="F19" s="10"/>
    </row>
    <row r="20" spans="1:6" ht="15.75">
      <c r="A20" s="3">
        <v>14</v>
      </c>
      <c r="B20" s="6" t="s">
        <v>8</v>
      </c>
      <c r="C20" s="6" t="s">
        <v>9</v>
      </c>
      <c r="D20" s="10">
        <v>3100</v>
      </c>
      <c r="E20" s="10"/>
      <c r="F20" s="10"/>
    </row>
    <row r="21" spans="1:6" ht="15.75">
      <c r="A21" s="3">
        <v>15</v>
      </c>
      <c r="B21" s="4" t="s">
        <v>20</v>
      </c>
      <c r="C21" s="4" t="s">
        <v>0</v>
      </c>
      <c r="D21" s="9">
        <f>D18/D19</f>
        <v>2964.0277071264527</v>
      </c>
      <c r="E21" s="5"/>
      <c r="F21" s="5"/>
    </row>
    <row r="22" spans="1:6" ht="15.75">
      <c r="A22" s="3">
        <v>16</v>
      </c>
      <c r="B22" s="2" t="s">
        <v>16</v>
      </c>
      <c r="C22" s="2" t="s">
        <v>0</v>
      </c>
      <c r="D22" s="5">
        <f>D21*5%</f>
        <v>148.20138535632265</v>
      </c>
      <c r="E22" s="5"/>
      <c r="F22" s="5"/>
    </row>
    <row r="23" spans="1:6" ht="15.75">
      <c r="A23" s="3">
        <v>17</v>
      </c>
      <c r="B23" s="2" t="s">
        <v>27</v>
      </c>
      <c r="C23" s="2" t="s">
        <v>0</v>
      </c>
      <c r="D23" s="5">
        <f>D21+D22</f>
        <v>3112.2290924827753</v>
      </c>
      <c r="E23" s="5"/>
      <c r="F23" s="5"/>
    </row>
    <row r="24" spans="1:6" ht="15.75">
      <c r="A24" s="3">
        <v>18</v>
      </c>
      <c r="B24" s="2" t="s">
        <v>2</v>
      </c>
      <c r="C24" s="2" t="s">
        <v>0</v>
      </c>
      <c r="D24" s="5">
        <v>622.44</v>
      </c>
      <c r="E24" s="5"/>
      <c r="F24" s="5"/>
    </row>
    <row r="25" spans="1:6" ht="15.75">
      <c r="A25" s="3">
        <v>19</v>
      </c>
      <c r="B25" s="4" t="s">
        <v>21</v>
      </c>
      <c r="C25" s="4" t="s">
        <v>0</v>
      </c>
      <c r="D25" s="9">
        <f>D23+D24</f>
        <v>3734.6690924827753</v>
      </c>
      <c r="E25" s="5"/>
      <c r="F25" s="5"/>
    </row>
    <row r="27" ht="18.75">
      <c r="B27" s="7"/>
    </row>
    <row r="28" spans="2:5" ht="15">
      <c r="B28" t="s">
        <v>23</v>
      </c>
      <c r="E28" t="s">
        <v>24</v>
      </c>
    </row>
  </sheetData>
  <mergeCells count="2">
    <mergeCell ref="B5:D5"/>
    <mergeCell ref="A1:F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2023-12-04T08:44:55Z</dcterms:modified>
  <cp:category/>
  <cp:version/>
  <cp:contentType/>
  <cp:contentStatus/>
</cp:coreProperties>
</file>