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<sst xmlns="http://schemas.openxmlformats.org/spreadsheetml/2006/main" count="401" uniqueCount="242">
  <si>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</si>
  <si>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</si>
  <si>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</si>
  <si>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</si>
  <si>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</si>
  <si>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</si>
  <si>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</si>
  <si>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</si>
  <si>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</si>
  <si>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</si>
  <si>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</si>
  <si>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</si>
  <si>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</si>
  <si>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1090</t>
  </si>
  <si>
    <t>1100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</si>
  <si>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</si>
  <si>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</si>
  <si>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</si>
  <si>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</si>
  <si>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</si>
  <si>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</si>
  <si>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2000</t>
  </si>
  <si>
    <t>Охорона здоров`я</t>
  </si>
  <si>
    <t>2010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</si>
  <si>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</si>
  <si>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</si>
  <si>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</si>
  <si>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</si>
  <si>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</si>
  <si>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3210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</si>
  <si>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</si>
  <si>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</si>
  <si>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</si>
  <si>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</si>
  <si>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</si>
  <si>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</si>
  <si>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</si>
  <si>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</si>
  <si>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</si>
  <si>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</si>
  <si>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</si>
  <si>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</si>
  <si>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</si>
  <si>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</si>
  <si>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</si>
  <si>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</si>
  <si>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</si>
  <si>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</si>
  <si>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</si>
  <si>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</si>
  <si>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</si>
  <si>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</si>
  <si>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5053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</si>
  <si>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</si>
  <si>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</si>
  <si>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</si>
  <si>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</si>
  <si>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7000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</si>
  <si>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</si>
  <si>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</si>
  <si>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</si>
  <si>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8230</t>
  </si>
  <si>
    <t>Інші заходи громадського порядку та безпеки</t>
  </si>
  <si>
    <t>Всього по бюджету</t>
  </si>
  <si>
    <t>Фактичне виконання</t>
  </si>
  <si>
    <t>Виконання %</t>
  </si>
  <si>
    <t>до затвердженого плану на рік</t>
  </si>
  <si>
    <t>до плану на рік з урахуванням змін</t>
  </si>
  <si>
    <t xml:space="preserve">Затверджено розписом з урахуванням змін </t>
  </si>
  <si>
    <t>Кошторисні призначення на рік з урахуванням змін</t>
  </si>
  <si>
    <t>Виконання (%)</t>
  </si>
  <si>
    <t>до кошторисних призначень на рік з урахуванням змін</t>
  </si>
  <si>
    <t>Разом видатків</t>
  </si>
  <si>
    <t>Всього</t>
  </si>
  <si>
    <t>Надання спеціальної освіти мистецькими школами</t>
  </si>
  <si>
    <t>Інша діяльність у сфері державного управління</t>
  </si>
  <si>
    <t>грн</t>
  </si>
  <si>
    <t>Економічна діяльність</t>
  </si>
  <si>
    <t>Членські внески до асоціацій органів місцевого самоврядування</t>
  </si>
  <si>
    <t>Інша діяльність</t>
  </si>
  <si>
    <t>Надання загальної середньої освіти міжшкільними ресурсними центрами</t>
  </si>
  <si>
    <t>0180</t>
  </si>
  <si>
    <t>1021</t>
  </si>
  <si>
    <t>1026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</si>
  <si>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</si>
  <si>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</si>
  <si>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</si>
  <si>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</si>
  <si>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</si>
  <si>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</si>
  <si>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</si>
  <si>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</si>
  <si>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</si>
  <si>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</si>
  <si>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</si>
  <si>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1080</t>
  </si>
  <si>
    <t>2111</t>
  </si>
  <si>
    <t>3033</t>
  </si>
  <si>
    <t xml:space="preserve">Компенсаційні виплати за пільговий проїзд автомобільним транспортом окремим категоріям громадян </t>
  </si>
  <si>
    <t xml:space="preserve">Утримання та забезпечення діяльності центрів соціальних служб 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</si>
  <si>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</si>
  <si>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</si>
  <si>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</si>
  <si>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7680</t>
  </si>
  <si>
    <t>КЕКВ</t>
  </si>
  <si>
    <t>Найменування показника</t>
  </si>
  <si>
    <t>до уточненого розпису на рік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</si>
  <si>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</si>
  <si>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</si>
  <si>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</si>
  <si>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</si>
  <si>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</si>
  <si>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</si>
  <si>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</si>
  <si>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</si>
  <si>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</si>
  <si>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</si>
  <si>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</si>
  <si>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</si>
  <si>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</si>
  <si>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перев'язувальні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</si>
  <si>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</si>
  <si>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</si>
  <si>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</si>
  <si>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</si>
  <si>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</si>
  <si>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</si>
  <si>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</si>
  <si>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</si>
  <si>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</si>
  <si>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</si>
  <si>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</si>
  <si>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</si>
  <si>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</si>
  <si>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</si>
  <si>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</si>
  <si>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</si>
  <si>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</si>
  <si>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</si>
  <si>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Оплата енергосервісу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</si>
  <si>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</si>
  <si>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</si>
  <si>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</si>
  <si>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</si>
  <si>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</si>
  <si>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</si>
  <si>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</si>
  <si>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</si>
  <si>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</si>
  <si>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</si>
  <si>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</si>
  <si>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</si>
  <si>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</si>
  <si>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</si>
  <si>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КАПІТАЛЬНІ ВИДАТКИ</t>
  </si>
  <si>
    <t>3200</t>
  </si>
  <si>
    <t>Капітальні трансферти</t>
  </si>
  <si>
    <t>Усього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</si>
  <si>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</si>
  <si>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</si>
  <si>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  інших об"єктів</t>
  </si>
  <si>
    <t>Затверджено розписом з урахуванням змін</t>
  </si>
  <si>
    <t>Виконання видаткової частини  бюджету Баришівської селищної територіальної громади</t>
  </si>
  <si>
    <t>Загальний фонд (програмна класифікація)</t>
  </si>
  <si>
    <t>Спеціальний фонд (програмна класифікація)</t>
  </si>
  <si>
    <t>ЗАГАЛЬНИЙ ФОНД (економічна класифікація)</t>
  </si>
  <si>
    <t>СПЕЦІАЛЬНИЙ ФОНД (економічна класифікація)</t>
  </si>
  <si>
    <t>3241</t>
  </si>
  <si>
    <t>Забезпечення діяльності інших закладів у сфері соціального захисту і соціального забезпечення</t>
  </si>
  <si>
    <t>7130</t>
  </si>
  <si>
    <t>Здійснення заходів із землеустрою</t>
  </si>
  <si>
    <t>8240</t>
  </si>
  <si>
    <t xml:space="preserve">Заходи та роботи з територіальної оборони </t>
  </si>
  <si>
    <t>Разом</t>
  </si>
  <si>
    <t>до затверджено розписом з урахуванням змін</t>
  </si>
  <si>
    <t>01100</t>
  </si>
  <si>
    <t xml:space="preserve">Утримання та розвиток автомобільних доріг та дорожньої інфраструктури за рахунок коштів місцевого бюджету </t>
  </si>
  <si>
    <t>8710</t>
  </si>
  <si>
    <t>Нерозподілені видатки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</si>
  <si>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</si>
  <si>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</si>
  <si>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</si>
  <si>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</si>
  <si>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6017</t>
  </si>
  <si>
    <t xml:space="preserve">Інша діяльність, пов'язана з експлуатацією об'єктів житлово-комунального господарства 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</si>
  <si>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</si>
  <si>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</si>
  <si>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</si>
  <si>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</si>
  <si>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</si>
  <si>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</si>
  <si>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Поточні трансферти органам державного управління інших рівнів</t>
  </si>
  <si>
    <t>7670</t>
  </si>
  <si>
    <t>Внески до статутного капіталу суб'єктів господарювання</t>
  </si>
  <si>
    <t>Капітальні  трансферти  підприємствам (установам, організаціям)</t>
  </si>
  <si>
    <t>Капітальні трансферти органам державного рівня</t>
  </si>
  <si>
    <t>2152</t>
  </si>
  <si>
    <t>Резервний фонд  місцевого бюджету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</si>
  <si>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</si>
  <si>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</si>
  <si>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та роботи з мобілізаційної підготовки місцевого значення</t>
  </si>
  <si>
    <t>8220</t>
  </si>
  <si>
    <t>8312</t>
  </si>
  <si>
    <t>Утилізація відходів</t>
  </si>
  <si>
    <t>Реконструкція та реставрація інших об'єктів</t>
  </si>
  <si>
    <t>Продовження додатка 2</t>
  </si>
  <si>
    <t>1</t>
  </si>
  <si>
    <t>5049</t>
  </si>
  <si>
    <t>Виконання окремих заходів з реалізації соціального проекту "Активні парки- локації здорової України"</t>
  </si>
  <si>
    <t>6090</t>
  </si>
  <si>
    <t>Інша діяльність у сфері житлово-комунального господарства</t>
  </si>
  <si>
    <t>7650</t>
  </si>
  <si>
    <t>Проведення експертної грошової оцінки земельної ділянки чи права на неї</t>
  </si>
  <si>
    <t>7321</t>
  </si>
  <si>
    <t>Будівництво освітніх установ та закладів</t>
  </si>
  <si>
    <t>8330</t>
  </si>
  <si>
    <t>Інша діяльність у сфері екології та охорони природних ресурсів</t>
  </si>
  <si>
    <t>9770</t>
  </si>
  <si>
    <t>Інші субвенції з місцевого бюджету</t>
  </si>
  <si>
    <t>Капітальне будівництво (придбання) інших об'єктів</t>
  </si>
  <si>
    <t>за дев'ять місяців 2023 року</t>
  </si>
  <si>
    <t>Надання загальної середньої освіти   закладами загальної середньої освіти за рахунок коштів місцевого бюджету</t>
  </si>
  <si>
    <t>Надання загальної середньої освіти   закладами загальної середньої освіти за рахунок освітньої субвенції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</si>
  <si>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</si>
  <si>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</si>
  <si>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7140</t>
  </si>
  <si>
    <t>Інші заходи у сфері сільського господарства</t>
  </si>
  <si>
    <t>Інші програми та заходи у сфері охорони здоров'я</t>
  </si>
  <si>
    <t>3221</t>
  </si>
  <si>
    <t>Грошова компенсація за належні для отримання жилі приміщення для сімей осіб, визначених пункиами 2-5 частини першої статті 101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забезпечення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</si>
  <si>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</si>
  <si>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Ш групи відповідно до пунктів 11-14 частини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</si>
  <si>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Забезпечення діяльності з виробництва, транспортування, постачання теплової енергії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</si>
  <si>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</si>
  <si>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</si>
  <si>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7330</t>
  </si>
  <si>
    <t>Будівництво інших об`єктів комунальної власності</t>
  </si>
  <si>
    <t>Субсидії та поточні трансфрти підприємствам (установам, організаціям)</t>
  </si>
  <si>
    <t>Капітальні трансферти населенню</t>
  </si>
  <si>
    <t>Секретар селищної ради</t>
  </si>
  <si>
    <t>Олександр ІЛЬЧЕНКО</t>
  </si>
  <si>
    <t xml:space="preserve">Додаток 2 до рішення Баришівської селищної ради                             від 24.11.2023 № 2259-47-08                    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</si>
</sst>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#,##0_₴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 quotePrefix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 quotePrefix="1">
      <alignment horizontal="right"/>
    </xf>
    <xf numFmtId="49" fontId="0" fillId="0" borderId="10" xfId="0" applyNumberFormat="1" applyFont="1" applyFill="1" applyBorder="1" applyAlignment="1" quotePrefix="1">
      <alignment horizontal="right"/>
    </xf>
    <xf numFmtId="0" fontId="0" fillId="0" borderId="10" xfId="0" applyFill="1" applyBorder="1" applyAlignment="1" quotePrefix="1">
      <alignment/>
    </xf>
    <xf numFmtId="0" fontId="4" fillId="0" borderId="13" xfId="0" applyFont="1" applyFill="1" applyBorder="1" applyAlignment="1" applyProtection="1">
      <alignment horizontal="left" vertical="top" wrapText="1"/>
      <protection/>
    </xf>
    <xf numFmtId="188" fontId="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quotePrefix="1">
      <alignment/>
    </xf>
    <xf numFmtId="49" fontId="0" fillId="0" borderId="10" xfId="0" applyNumberForma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93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quotePrefix="1">
      <alignment/>
    </xf>
    <xf numFmtId="0" fontId="3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 quotePrefix="1">
      <alignment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left"/>
    </xf>
    <xf numFmtId="194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19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 quotePrefix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left" vertical="top" wrapText="1"/>
    </xf>
    <xf numFmtId="19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193" fontId="2" fillId="0" borderId="10" xfId="0" applyNumberFormat="1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193" fontId="2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14" xfId="0" applyFont="1" applyFill="1" applyBorder="1" applyAlignment="1" quotePrefix="1">
      <alignment/>
    </xf>
    <xf numFmtId="0" fontId="2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19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3" fontId="3" fillId="0" borderId="0" xfId="0" applyNumberFormat="1" applyFont="1" applyBorder="1" applyAlignment="1">
      <alignment horizontal="left" vertical="center"/>
    </xf>
    <xf numFmtId="193" fontId="3" fillId="0" borderId="0" xfId="0" applyNumberFormat="1" applyFont="1" applyBorder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view="pageLayout" workbookViewId="0" topLeftCell="B1">
      <selection activeCell="I3" sqref="I3"/>
    </sheetView>
  </sheetViews>
  <sheetFormatPr defaultColWidth="9.00390625" defaultRowHeight="12.75"/>
  <cols>
    <col min="1" max="1" width="0.6171875" style="17" hidden="1" customWidth="1"/>
    <col min="2" max="2" width="8.625" style="17" customWidth="1"/>
    <col min="3" max="3" width="53.00390625" style="17" customWidth="1"/>
    <col min="4" max="4" width="15.75390625" style="17" customWidth="1"/>
    <col min="5" max="5" width="13.375" style="17" customWidth="1"/>
    <col min="6" max="6" width="13.875" style="57" customWidth="1"/>
    <col min="7" max="7" width="11.375" style="17" customWidth="1"/>
    <col min="8" max="8" width="11.625" style="17" customWidth="1"/>
    <col min="9" max="9" width="9.125" style="17" customWidth="1"/>
    <col min="10" max="10" width="10.00390625" style="17" bestFit="1" customWidth="1"/>
    <col min="11" max="16384" width="9.125" style="17" customWidth="1"/>
  </cols>
  <sheetData>
    <row r="1" spans="5:8" ht="21.75" customHeight="1">
      <c r="E1" s="124" t="s">
        <v>241</v>
      </c>
      <c r="F1" s="124"/>
      <c r="G1" s="124"/>
      <c r="H1" s="124"/>
    </row>
    <row r="2" spans="1:6" ht="15.75">
      <c r="A2" s="120" t="s">
        <v>162</v>
      </c>
      <c r="B2" s="120"/>
      <c r="C2" s="120"/>
      <c r="D2" s="120"/>
      <c r="E2" s="120"/>
      <c r="F2" s="120"/>
    </row>
    <row r="3" spans="1:6" ht="15.75">
      <c r="A3" s="120" t="s">
        <v>220</v>
      </c>
      <c r="B3" s="120"/>
      <c r="C3" s="120"/>
      <c r="D3" s="120"/>
      <c r="E3" s="120"/>
      <c r="F3" s="120"/>
    </row>
    <row r="4" spans="1:7" ht="12.75">
      <c r="A4" s="18"/>
      <c r="B4" s="18"/>
      <c r="C4" s="44" t="s">
        <v>163</v>
      </c>
      <c r="D4" s="18"/>
      <c r="E4" s="18"/>
      <c r="F4" s="55"/>
      <c r="G4" s="17" t="s">
        <v>76</v>
      </c>
    </row>
    <row r="5" spans="1:8" ht="38.25" customHeight="1">
      <c r="A5" s="19" t="s">
        <v>0</v>
      </c>
      <c r="B5" s="121" t="s">
        <v>0</v>
      </c>
      <c r="C5" s="123" t="s">
        <v>1</v>
      </c>
      <c r="D5" s="123" t="s">
        <v>2</v>
      </c>
      <c r="E5" s="123" t="s">
        <v>3</v>
      </c>
      <c r="F5" s="123" t="s">
        <v>64</v>
      </c>
      <c r="G5" s="125" t="s">
        <v>65</v>
      </c>
      <c r="H5" s="125"/>
    </row>
    <row r="6" spans="1:8" ht="48">
      <c r="A6" s="14" t="s">
        <v>4</v>
      </c>
      <c r="B6" s="122"/>
      <c r="C6" s="117"/>
      <c r="D6" s="117"/>
      <c r="E6" s="117"/>
      <c r="F6" s="117"/>
      <c r="G6" s="20" t="s">
        <v>66</v>
      </c>
      <c r="H6" s="20" t="s">
        <v>67</v>
      </c>
    </row>
    <row r="7" spans="1:8" ht="12.75">
      <c r="A7" s="14"/>
      <c r="B7" s="100">
        <v>1</v>
      </c>
      <c r="C7" s="100">
        <v>2</v>
      </c>
      <c r="D7" s="100">
        <v>3</v>
      </c>
      <c r="E7" s="100">
        <v>4</v>
      </c>
      <c r="F7" s="100">
        <v>5</v>
      </c>
      <c r="G7" s="103">
        <v>6</v>
      </c>
      <c r="H7" s="103">
        <v>7</v>
      </c>
    </row>
    <row r="8" spans="1:8" s="28" customFormat="1" ht="12.75">
      <c r="A8" s="37"/>
      <c r="B8" s="58" t="s">
        <v>4</v>
      </c>
      <c r="C8" s="38" t="s">
        <v>5</v>
      </c>
      <c r="D8" s="47">
        <f>D9+D10</f>
        <v>42511794</v>
      </c>
      <c r="E8" s="47">
        <f>E9+E10</f>
        <v>44586072</v>
      </c>
      <c r="F8" s="47">
        <f>F9+F10</f>
        <v>32919736</v>
      </c>
      <c r="G8" s="39">
        <f>F8/D8*100</f>
        <v>77.43671320951546</v>
      </c>
      <c r="H8" s="39">
        <f>F8/E8*100</f>
        <v>73.83412470154357</v>
      </c>
    </row>
    <row r="9" spans="1:8" ht="25.5">
      <c r="A9" s="14" t="s">
        <v>6</v>
      </c>
      <c r="B9" s="12" t="s">
        <v>6</v>
      </c>
      <c r="C9" s="23" t="s">
        <v>7</v>
      </c>
      <c r="D9" s="48">
        <v>42251294</v>
      </c>
      <c r="E9" s="48">
        <v>44240572</v>
      </c>
      <c r="F9" s="48">
        <v>32720477</v>
      </c>
      <c r="G9" s="16">
        <f aca="true" t="shared" si="0" ref="G9:G87">F9/D9*100</f>
        <v>77.44254412657752</v>
      </c>
      <c r="H9" s="16">
        <f aca="true" t="shared" si="1" ref="H9:H87">F9/E9*100</f>
        <v>73.96033893955982</v>
      </c>
    </row>
    <row r="10" spans="1:8" ht="12.75">
      <c r="A10" s="14"/>
      <c r="B10" s="12" t="s">
        <v>81</v>
      </c>
      <c r="C10" s="23" t="s">
        <v>75</v>
      </c>
      <c r="D10" s="48">
        <v>260500</v>
      </c>
      <c r="E10" s="48">
        <v>345500</v>
      </c>
      <c r="F10" s="48">
        <v>199259</v>
      </c>
      <c r="G10" s="16">
        <f t="shared" si="0"/>
        <v>76.49097888675624</v>
      </c>
      <c r="H10" s="16">
        <f t="shared" si="1"/>
        <v>57.67264833574529</v>
      </c>
    </row>
    <row r="11" spans="1:11" s="28" customFormat="1" ht="12.75">
      <c r="A11" s="37" t="s">
        <v>8</v>
      </c>
      <c r="B11" s="43" t="s">
        <v>8</v>
      </c>
      <c r="C11" s="38" t="s">
        <v>9</v>
      </c>
      <c r="D11" s="49">
        <f>D12+D13+D14+D15+D16+D17+D18+D19+D20+D21+D23+D22</f>
        <v>168295461</v>
      </c>
      <c r="E11" s="49">
        <f>E12+E13+E14+E15+E16+E17+E18+E19+E20+E21+E23+E22</f>
        <v>182360718</v>
      </c>
      <c r="F11" s="49">
        <f>F12+F13+F14+F15+F16+F17+F18+F19+F20+F21+F23+F22</f>
        <v>130737779</v>
      </c>
      <c r="G11" s="39">
        <f t="shared" si="0"/>
        <v>77.68348488020126</v>
      </c>
      <c r="H11" s="39">
        <f t="shared" si="1"/>
        <v>71.69185361509709</v>
      </c>
      <c r="J11" s="27"/>
      <c r="K11" s="27"/>
    </row>
    <row r="12" spans="1:8" ht="12.75">
      <c r="A12" s="14" t="s">
        <v>10</v>
      </c>
      <c r="B12" s="12" t="s">
        <v>10</v>
      </c>
      <c r="C12" s="105" t="s">
        <v>11</v>
      </c>
      <c r="D12" s="48">
        <v>22489186</v>
      </c>
      <c r="E12" s="48">
        <v>24206952</v>
      </c>
      <c r="F12" s="48">
        <v>17602466</v>
      </c>
      <c r="G12" s="16">
        <f t="shared" si="0"/>
        <v>78.27080090848997</v>
      </c>
      <c r="H12" s="16">
        <f t="shared" si="1"/>
        <v>72.71657332158134</v>
      </c>
    </row>
    <row r="13" spans="1:8" ht="25.5">
      <c r="A13" s="14" t="s">
        <v>12</v>
      </c>
      <c r="B13" s="12" t="s">
        <v>82</v>
      </c>
      <c r="C13" s="23" t="s">
        <v>221</v>
      </c>
      <c r="D13" s="48">
        <v>44524190</v>
      </c>
      <c r="E13" s="48">
        <v>52538141</v>
      </c>
      <c r="F13" s="48">
        <v>37297617</v>
      </c>
      <c r="G13" s="16">
        <f t="shared" si="0"/>
        <v>83.76933302997763</v>
      </c>
      <c r="H13" s="16">
        <f t="shared" si="1"/>
        <v>70.99150500966527</v>
      </c>
    </row>
    <row r="14" spans="1:9" ht="25.5">
      <c r="A14" s="14" t="s">
        <v>13</v>
      </c>
      <c r="B14" s="12" t="s">
        <v>83</v>
      </c>
      <c r="C14" s="23" t="s">
        <v>80</v>
      </c>
      <c r="D14" s="48">
        <v>1882743</v>
      </c>
      <c r="E14" s="48">
        <v>1892743</v>
      </c>
      <c r="F14" s="48">
        <v>1203743</v>
      </c>
      <c r="G14" s="16">
        <f t="shared" si="0"/>
        <v>63.935598220256296</v>
      </c>
      <c r="H14" s="16">
        <f t="shared" si="1"/>
        <v>63.59780487895081</v>
      </c>
      <c r="I14" s="28"/>
    </row>
    <row r="15" spans="1:8" ht="25.5">
      <c r="A15" s="14" t="s">
        <v>14</v>
      </c>
      <c r="B15" s="12" t="s">
        <v>84</v>
      </c>
      <c r="C15" s="23" t="s">
        <v>222</v>
      </c>
      <c r="D15" s="48">
        <v>77994200</v>
      </c>
      <c r="E15" s="48">
        <v>77994200</v>
      </c>
      <c r="F15" s="48">
        <v>56224938</v>
      </c>
      <c r="G15" s="16">
        <f t="shared" si="0"/>
        <v>72.08861428157478</v>
      </c>
      <c r="H15" s="16">
        <f t="shared" si="1"/>
        <v>72.08861428157478</v>
      </c>
    </row>
    <row r="16" spans="1:8" ht="25.5">
      <c r="A16" s="14" t="s">
        <v>15</v>
      </c>
      <c r="B16" s="12" t="s">
        <v>85</v>
      </c>
      <c r="C16" s="23" t="s">
        <v>86</v>
      </c>
      <c r="D16" s="48">
        <v>7206078</v>
      </c>
      <c r="E16" s="48">
        <v>9520901</v>
      </c>
      <c r="F16" s="48">
        <v>5876546</v>
      </c>
      <c r="G16" s="16">
        <f t="shared" si="0"/>
        <v>81.54985277705848</v>
      </c>
      <c r="H16" s="16">
        <f t="shared" si="1"/>
        <v>61.72258276816448</v>
      </c>
    </row>
    <row r="17" spans="1:8" ht="12.75">
      <c r="A17" s="14" t="s">
        <v>16</v>
      </c>
      <c r="B17" s="12" t="s">
        <v>87</v>
      </c>
      <c r="C17" s="105" t="s">
        <v>17</v>
      </c>
      <c r="D17" s="48">
        <v>7662364</v>
      </c>
      <c r="E17" s="48">
        <v>9060680</v>
      </c>
      <c r="F17" s="48">
        <v>7519385</v>
      </c>
      <c r="G17" s="16">
        <f t="shared" si="0"/>
        <v>98.13400929530364</v>
      </c>
      <c r="H17" s="16">
        <f t="shared" si="1"/>
        <v>82.9891906567719</v>
      </c>
    </row>
    <row r="18" spans="1:8" ht="12.75">
      <c r="A18" s="14" t="s">
        <v>18</v>
      </c>
      <c r="B18" s="12" t="s">
        <v>88</v>
      </c>
      <c r="C18" s="105" t="s">
        <v>19</v>
      </c>
      <c r="D18" s="48">
        <v>185660</v>
      </c>
      <c r="E18" s="48">
        <v>149480</v>
      </c>
      <c r="F18" s="48">
        <v>97390</v>
      </c>
      <c r="G18" s="16">
        <f t="shared" si="0"/>
        <v>52.456102553053974</v>
      </c>
      <c r="H18" s="16">
        <f t="shared" si="1"/>
        <v>65.15252876639015</v>
      </c>
    </row>
    <row r="19" spans="1:8" ht="25.5">
      <c r="A19" s="14" t="s">
        <v>20</v>
      </c>
      <c r="B19" s="12" t="s">
        <v>89</v>
      </c>
      <c r="C19" s="23" t="s">
        <v>90</v>
      </c>
      <c r="D19" s="48">
        <v>181060</v>
      </c>
      <c r="E19" s="48">
        <v>309744</v>
      </c>
      <c r="F19" s="48">
        <v>215439</v>
      </c>
      <c r="G19" s="16">
        <f t="shared" si="0"/>
        <v>118.98762841047166</v>
      </c>
      <c r="H19" s="16">
        <f t="shared" si="1"/>
        <v>69.5538896637223</v>
      </c>
    </row>
    <row r="20" spans="1:8" ht="25.5">
      <c r="A20" s="14"/>
      <c r="B20" s="12" t="s">
        <v>91</v>
      </c>
      <c r="C20" s="23" t="s">
        <v>92</v>
      </c>
      <c r="D20" s="48">
        <v>670380</v>
      </c>
      <c r="E20" s="48">
        <v>831360</v>
      </c>
      <c r="F20" s="48">
        <v>523650</v>
      </c>
      <c r="G20" s="16">
        <f t="shared" si="0"/>
        <v>78.1124138548286</v>
      </c>
      <c r="H20" s="16">
        <f t="shared" si="1"/>
        <v>62.98715357967667</v>
      </c>
    </row>
    <row r="21" spans="1:8" ht="38.25">
      <c r="A21" s="14"/>
      <c r="B21" s="12" t="s">
        <v>93</v>
      </c>
      <c r="C21" s="23" t="s">
        <v>94</v>
      </c>
      <c r="D21" s="48"/>
      <c r="E21" s="48">
        <v>286772</v>
      </c>
      <c r="F21" s="48">
        <v>175531</v>
      </c>
      <c r="G21" s="16"/>
      <c r="H21" s="16">
        <f t="shared" si="1"/>
        <v>61.209253344120064</v>
      </c>
    </row>
    <row r="22" spans="1:8" ht="51">
      <c r="A22" s="14"/>
      <c r="B22" s="12" t="s">
        <v>223</v>
      </c>
      <c r="C22" s="23" t="s">
        <v>224</v>
      </c>
      <c r="D22" s="48"/>
      <c r="E22" s="48">
        <v>70145</v>
      </c>
      <c r="F22" s="48"/>
      <c r="G22" s="16"/>
      <c r="H22" s="16"/>
    </row>
    <row r="23" spans="1:8" ht="12.75">
      <c r="A23" s="14"/>
      <c r="B23" s="12" t="s">
        <v>95</v>
      </c>
      <c r="C23" s="23" t="s">
        <v>74</v>
      </c>
      <c r="D23" s="48">
        <v>5499600</v>
      </c>
      <c r="E23" s="48">
        <v>5499600</v>
      </c>
      <c r="F23" s="48">
        <v>4001074</v>
      </c>
      <c r="G23" s="16">
        <f t="shared" si="0"/>
        <v>72.75209106116809</v>
      </c>
      <c r="H23" s="16">
        <f t="shared" si="1"/>
        <v>72.75209106116809</v>
      </c>
    </row>
    <row r="24" spans="1:11" s="28" customFormat="1" ht="12.75">
      <c r="A24" s="37" t="s">
        <v>21</v>
      </c>
      <c r="B24" s="58" t="s">
        <v>21</v>
      </c>
      <c r="C24" s="38" t="s">
        <v>22</v>
      </c>
      <c r="D24" s="49">
        <f>D25</f>
        <v>13469500</v>
      </c>
      <c r="E24" s="49">
        <f>E25</f>
        <v>14969500</v>
      </c>
      <c r="F24" s="49">
        <f>F25</f>
        <v>6785887</v>
      </c>
      <c r="G24" s="39">
        <f t="shared" si="0"/>
        <v>50.3796503210958</v>
      </c>
      <c r="H24" s="39">
        <f t="shared" si="1"/>
        <v>45.33142055512876</v>
      </c>
      <c r="J24" s="27"/>
      <c r="K24" s="27"/>
    </row>
    <row r="25" spans="1:8" ht="12.75">
      <c r="A25" s="14" t="s">
        <v>23</v>
      </c>
      <c r="B25" s="12" t="s">
        <v>196</v>
      </c>
      <c r="C25" s="4" t="s">
        <v>227</v>
      </c>
      <c r="D25" s="48">
        <v>13469500</v>
      </c>
      <c r="E25" s="48">
        <v>14969500</v>
      </c>
      <c r="F25" s="48">
        <v>6785887</v>
      </c>
      <c r="G25" s="16">
        <f t="shared" si="0"/>
        <v>50.3796503210958</v>
      </c>
      <c r="H25" s="16">
        <f t="shared" si="1"/>
        <v>45.33142055512876</v>
      </c>
    </row>
    <row r="26" spans="1:8" s="28" customFormat="1" ht="12.75">
      <c r="A26" s="37" t="s">
        <v>24</v>
      </c>
      <c r="B26" s="58" t="s">
        <v>24</v>
      </c>
      <c r="C26" s="38" t="s">
        <v>25</v>
      </c>
      <c r="D26" s="49">
        <f>SUM(D27:D33)</f>
        <v>14791360</v>
      </c>
      <c r="E26" s="49">
        <f>SUM(E27:E33)</f>
        <v>15662423</v>
      </c>
      <c r="F26" s="49">
        <f>SUM(F27:F33)</f>
        <v>11818552</v>
      </c>
      <c r="G26" s="39">
        <f t="shared" si="0"/>
        <v>79.90172641325746</v>
      </c>
      <c r="H26" s="39">
        <f t="shared" si="1"/>
        <v>75.45800544398527</v>
      </c>
    </row>
    <row r="27" spans="1:8" s="18" customFormat="1" ht="25.5">
      <c r="A27" s="21"/>
      <c r="B27" s="13" t="s">
        <v>97</v>
      </c>
      <c r="C27" s="23" t="s">
        <v>98</v>
      </c>
      <c r="D27" s="48">
        <v>70000</v>
      </c>
      <c r="E27" s="48"/>
      <c r="F27" s="48"/>
      <c r="G27" s="16"/>
      <c r="H27" s="16"/>
    </row>
    <row r="28" spans="1:8" ht="38.25">
      <c r="A28" s="14" t="s">
        <v>26</v>
      </c>
      <c r="B28" s="12" t="s">
        <v>26</v>
      </c>
      <c r="C28" s="3" t="s">
        <v>27</v>
      </c>
      <c r="D28" s="48">
        <v>9981360</v>
      </c>
      <c r="E28" s="48">
        <v>10095268</v>
      </c>
      <c r="F28" s="48">
        <v>7284717</v>
      </c>
      <c r="G28" s="16">
        <f t="shared" si="0"/>
        <v>72.98321070475366</v>
      </c>
      <c r="H28" s="16">
        <f t="shared" si="1"/>
        <v>72.1597187910217</v>
      </c>
    </row>
    <row r="29" spans="1:8" ht="25.5">
      <c r="A29" s="14" t="s">
        <v>28</v>
      </c>
      <c r="B29" s="12" t="s">
        <v>28</v>
      </c>
      <c r="C29" s="3" t="s">
        <v>99</v>
      </c>
      <c r="D29" s="48">
        <v>3000100</v>
      </c>
      <c r="E29" s="48">
        <v>3062655</v>
      </c>
      <c r="F29" s="48">
        <v>2330774</v>
      </c>
      <c r="G29" s="16">
        <f t="shared" si="0"/>
        <v>77.68987700409986</v>
      </c>
      <c r="H29" s="16">
        <f t="shared" si="1"/>
        <v>76.10305437602342</v>
      </c>
    </row>
    <row r="30" spans="1:8" ht="51">
      <c r="A30" s="14"/>
      <c r="B30" s="12" t="s">
        <v>198</v>
      </c>
      <c r="C30" s="69" t="s">
        <v>199</v>
      </c>
      <c r="D30" s="48"/>
      <c r="E30" s="48">
        <v>60000</v>
      </c>
      <c r="F30" s="48">
        <v>60000</v>
      </c>
      <c r="G30" s="16"/>
      <c r="H30" s="16">
        <f t="shared" si="1"/>
        <v>100</v>
      </c>
    </row>
    <row r="31" spans="1:8" ht="51">
      <c r="A31" s="14" t="s">
        <v>29</v>
      </c>
      <c r="B31" s="12" t="s">
        <v>100</v>
      </c>
      <c r="C31" s="3" t="s">
        <v>101</v>
      </c>
      <c r="D31" s="48">
        <v>600000</v>
      </c>
      <c r="E31" s="48">
        <v>670000</v>
      </c>
      <c r="F31" s="48">
        <v>533557</v>
      </c>
      <c r="G31" s="16">
        <f t="shared" si="0"/>
        <v>88.92616666666666</v>
      </c>
      <c r="H31" s="16">
        <f t="shared" si="1"/>
        <v>79.63537313432836</v>
      </c>
    </row>
    <row r="32" spans="1:8" ht="25.5">
      <c r="A32" s="14"/>
      <c r="B32" s="22" t="s">
        <v>167</v>
      </c>
      <c r="C32" s="15" t="s">
        <v>168</v>
      </c>
      <c r="D32" s="48">
        <v>203000</v>
      </c>
      <c r="E32" s="48">
        <v>257600</v>
      </c>
      <c r="F32" s="48">
        <v>184523</v>
      </c>
      <c r="G32" s="16">
        <f t="shared" si="0"/>
        <v>90.89802955665024</v>
      </c>
      <c r="H32" s="16">
        <f t="shared" si="1"/>
        <v>71.63159937888199</v>
      </c>
    </row>
    <row r="33" spans="1:8" ht="25.5">
      <c r="A33" s="14" t="s">
        <v>30</v>
      </c>
      <c r="B33" s="12" t="s">
        <v>30</v>
      </c>
      <c r="C33" s="3" t="s">
        <v>31</v>
      </c>
      <c r="D33" s="48">
        <v>936900</v>
      </c>
      <c r="E33" s="48">
        <v>1516900</v>
      </c>
      <c r="F33" s="48">
        <v>1424981</v>
      </c>
      <c r="G33" s="16">
        <f t="shared" si="0"/>
        <v>152.09531433450744</v>
      </c>
      <c r="H33" s="16">
        <f t="shared" si="1"/>
        <v>93.94033884896828</v>
      </c>
    </row>
    <row r="34" spans="1:8" s="28" customFormat="1" ht="14.25" customHeight="1">
      <c r="A34" s="37" t="s">
        <v>32</v>
      </c>
      <c r="B34" s="58" t="s">
        <v>32</v>
      </c>
      <c r="C34" s="38" t="s">
        <v>33</v>
      </c>
      <c r="D34" s="49">
        <f>D35+D36+D37+D38+D39</f>
        <v>15336628</v>
      </c>
      <c r="E34" s="49">
        <f>E35+E36+E37+E38+E39</f>
        <v>16674318</v>
      </c>
      <c r="F34" s="49">
        <f>F35+F36+F37+F38+F39</f>
        <v>12309618</v>
      </c>
      <c r="G34" s="39">
        <f t="shared" si="0"/>
        <v>80.26287134303577</v>
      </c>
      <c r="H34" s="39">
        <f t="shared" si="1"/>
        <v>73.82381696210903</v>
      </c>
    </row>
    <row r="35" spans="1:8" ht="12.75">
      <c r="A35" s="14" t="s">
        <v>34</v>
      </c>
      <c r="B35" s="12" t="s">
        <v>34</v>
      </c>
      <c r="C35" s="105" t="s">
        <v>35</v>
      </c>
      <c r="D35" s="48">
        <v>3599400</v>
      </c>
      <c r="E35" s="48">
        <v>3629400</v>
      </c>
      <c r="F35" s="48">
        <v>2668109</v>
      </c>
      <c r="G35" s="16">
        <f t="shared" si="0"/>
        <v>74.12649330443963</v>
      </c>
      <c r="H35" s="16">
        <f t="shared" si="1"/>
        <v>73.5137763817711</v>
      </c>
    </row>
    <row r="36" spans="1:8" ht="12.75">
      <c r="A36" s="14" t="s">
        <v>36</v>
      </c>
      <c r="B36" s="12" t="s">
        <v>36</v>
      </c>
      <c r="C36" s="105" t="s">
        <v>37</v>
      </c>
      <c r="D36" s="48">
        <v>474000</v>
      </c>
      <c r="E36" s="48">
        <v>595400</v>
      </c>
      <c r="F36" s="48">
        <v>375788</v>
      </c>
      <c r="G36" s="16">
        <f t="shared" si="0"/>
        <v>79.28016877637131</v>
      </c>
      <c r="H36" s="16">
        <f t="shared" si="1"/>
        <v>63.11521666106819</v>
      </c>
    </row>
    <row r="37" spans="1:8" ht="25.5">
      <c r="A37" s="14" t="s">
        <v>38</v>
      </c>
      <c r="B37" s="12" t="s">
        <v>38</v>
      </c>
      <c r="C37" s="23" t="s">
        <v>39</v>
      </c>
      <c r="D37" s="48">
        <v>8885000</v>
      </c>
      <c r="E37" s="48">
        <v>9895200</v>
      </c>
      <c r="F37" s="48">
        <v>7464993</v>
      </c>
      <c r="G37" s="16">
        <f t="shared" si="0"/>
        <v>84.01792909397862</v>
      </c>
      <c r="H37" s="16">
        <f t="shared" si="1"/>
        <v>75.44054693184574</v>
      </c>
    </row>
    <row r="38" spans="1:8" ht="25.5">
      <c r="A38" s="14" t="s">
        <v>40</v>
      </c>
      <c r="B38" s="12" t="s">
        <v>40</v>
      </c>
      <c r="C38" s="23" t="s">
        <v>41</v>
      </c>
      <c r="D38" s="48">
        <v>2078228</v>
      </c>
      <c r="E38" s="48">
        <v>2188428</v>
      </c>
      <c r="F38" s="48">
        <v>1576418</v>
      </c>
      <c r="G38" s="16">
        <f t="shared" si="0"/>
        <v>75.85394865240966</v>
      </c>
      <c r="H38" s="16">
        <f t="shared" si="1"/>
        <v>72.0342638642898</v>
      </c>
    </row>
    <row r="39" spans="1:8" ht="12.75">
      <c r="A39" s="14" t="s">
        <v>42</v>
      </c>
      <c r="B39" s="22" t="s">
        <v>42</v>
      </c>
      <c r="C39" s="105" t="s">
        <v>43</v>
      </c>
      <c r="D39" s="48">
        <v>300000</v>
      </c>
      <c r="E39" s="48">
        <v>365890</v>
      </c>
      <c r="F39" s="48">
        <v>224310</v>
      </c>
      <c r="G39" s="16">
        <f t="shared" si="0"/>
        <v>74.77000000000001</v>
      </c>
      <c r="H39" s="16">
        <f t="shared" si="1"/>
        <v>61.30531033917298</v>
      </c>
    </row>
    <row r="40" spans="1:8" s="28" customFormat="1" ht="12.75">
      <c r="A40" s="37" t="s">
        <v>44</v>
      </c>
      <c r="B40" s="58" t="s">
        <v>44</v>
      </c>
      <c r="C40" s="38" t="s">
        <v>45</v>
      </c>
      <c r="D40" s="49">
        <f>D41+D42+D43+D45</f>
        <v>4095897</v>
      </c>
      <c r="E40" s="49">
        <f>E41+E42+E43+E45+E44</f>
        <v>4568125</v>
      </c>
      <c r="F40" s="49">
        <f>F41+F42+F43+F45+F44</f>
        <v>2955587</v>
      </c>
      <c r="G40" s="39">
        <f t="shared" si="0"/>
        <v>72.15970030496372</v>
      </c>
      <c r="H40" s="39">
        <f t="shared" si="1"/>
        <v>64.70022164454782</v>
      </c>
    </row>
    <row r="41" spans="1:8" ht="25.5">
      <c r="A41" s="14" t="s">
        <v>46</v>
      </c>
      <c r="B41" s="12" t="s">
        <v>46</v>
      </c>
      <c r="C41" s="23" t="s">
        <v>47</v>
      </c>
      <c r="D41" s="48">
        <v>470000</v>
      </c>
      <c r="E41" s="48">
        <v>470000</v>
      </c>
      <c r="F41" s="48">
        <v>111125</v>
      </c>
      <c r="G41" s="39">
        <f t="shared" si="0"/>
        <v>23.643617021276594</v>
      </c>
      <c r="H41" s="16">
        <f t="shared" si="1"/>
        <v>23.643617021276594</v>
      </c>
    </row>
    <row r="42" spans="1:8" ht="25.5">
      <c r="A42" s="14" t="s">
        <v>48</v>
      </c>
      <c r="B42" s="12" t="s">
        <v>48</v>
      </c>
      <c r="C42" s="23" t="s">
        <v>49</v>
      </c>
      <c r="D42" s="48">
        <v>1920092</v>
      </c>
      <c r="E42" s="48">
        <v>2175092</v>
      </c>
      <c r="F42" s="48">
        <v>1498545</v>
      </c>
      <c r="G42" s="16">
        <f t="shared" si="0"/>
        <v>78.04547907079453</v>
      </c>
      <c r="H42" s="16">
        <f t="shared" si="1"/>
        <v>68.89570648046151</v>
      </c>
    </row>
    <row r="43" spans="1:8" ht="12.75">
      <c r="A43" s="14" t="s">
        <v>50</v>
      </c>
      <c r="B43" s="12" t="s">
        <v>50</v>
      </c>
      <c r="C43" s="105" t="s">
        <v>51</v>
      </c>
      <c r="D43" s="48">
        <v>1295532</v>
      </c>
      <c r="E43" s="48">
        <v>1370532</v>
      </c>
      <c r="F43" s="48">
        <v>991128</v>
      </c>
      <c r="G43" s="16">
        <f t="shared" si="0"/>
        <v>76.50355220866794</v>
      </c>
      <c r="H43" s="16">
        <f t="shared" si="1"/>
        <v>72.31702725656898</v>
      </c>
    </row>
    <row r="44" spans="1:8" ht="25.5">
      <c r="A44" s="14"/>
      <c r="B44" s="12" t="s">
        <v>207</v>
      </c>
      <c r="C44" s="23" t="s">
        <v>208</v>
      </c>
      <c r="D44" s="48"/>
      <c r="E44" s="48">
        <v>142228</v>
      </c>
      <c r="F44" s="48">
        <v>61305</v>
      </c>
      <c r="G44" s="16"/>
      <c r="H44" s="16">
        <f t="shared" si="1"/>
        <v>43.1033270523385</v>
      </c>
    </row>
    <row r="45" spans="1:8" ht="38.25">
      <c r="A45" s="14" t="s">
        <v>52</v>
      </c>
      <c r="B45" s="12" t="s">
        <v>52</v>
      </c>
      <c r="C45" s="23" t="s">
        <v>102</v>
      </c>
      <c r="D45" s="48">
        <v>410273</v>
      </c>
      <c r="E45" s="48">
        <v>410273</v>
      </c>
      <c r="F45" s="48">
        <v>293484</v>
      </c>
      <c r="G45" s="16">
        <f t="shared" si="0"/>
        <v>71.53383235065432</v>
      </c>
      <c r="H45" s="16">
        <f t="shared" si="1"/>
        <v>71.53383235065432</v>
      </c>
    </row>
    <row r="46" spans="1:8" s="28" customFormat="1" ht="12.75">
      <c r="A46" s="37" t="s">
        <v>53</v>
      </c>
      <c r="B46" s="58" t="s">
        <v>53</v>
      </c>
      <c r="C46" s="38" t="s">
        <v>54</v>
      </c>
      <c r="D46" s="49">
        <f>D47+D48+D49+D50</f>
        <v>16650000</v>
      </c>
      <c r="E46" s="49">
        <f>E47+E48+E49+E50</f>
        <v>22443245</v>
      </c>
      <c r="F46" s="49">
        <f>F47+F48+F50+F49</f>
        <v>13871687</v>
      </c>
      <c r="G46" s="39">
        <f t="shared" si="0"/>
        <v>83.31343543543544</v>
      </c>
      <c r="H46" s="16">
        <f t="shared" si="1"/>
        <v>61.807849087776745</v>
      </c>
    </row>
    <row r="47" spans="1:8" s="28" customFormat="1" ht="25.5">
      <c r="A47" s="37"/>
      <c r="B47" s="60" t="s">
        <v>179</v>
      </c>
      <c r="C47" s="23" t="s">
        <v>180</v>
      </c>
      <c r="D47" s="48"/>
      <c r="E47" s="48">
        <v>2379896</v>
      </c>
      <c r="F47" s="48">
        <v>2325126</v>
      </c>
      <c r="G47" s="16"/>
      <c r="H47" s="16">
        <f t="shared" si="1"/>
        <v>97.69863893212141</v>
      </c>
    </row>
    <row r="48" spans="1:8" s="28" customFormat="1" ht="25.5">
      <c r="A48" s="37"/>
      <c r="B48" s="60" t="s">
        <v>183</v>
      </c>
      <c r="C48" s="23" t="s">
        <v>184</v>
      </c>
      <c r="D48" s="48">
        <v>20000</v>
      </c>
      <c r="E48" s="48">
        <v>30000</v>
      </c>
      <c r="F48" s="48">
        <v>16291</v>
      </c>
      <c r="G48" s="39"/>
      <c r="H48" s="16">
        <f>F48/E48*100</f>
        <v>54.303333333333335</v>
      </c>
    </row>
    <row r="49" spans="1:8" s="28" customFormat="1" ht="12.75">
      <c r="A49" s="37"/>
      <c r="B49" s="12" t="s">
        <v>55</v>
      </c>
      <c r="C49" s="4" t="s">
        <v>56</v>
      </c>
      <c r="D49" s="48">
        <v>16630000</v>
      </c>
      <c r="E49" s="48">
        <v>19874631</v>
      </c>
      <c r="F49" s="48">
        <v>11530270</v>
      </c>
      <c r="G49" s="16">
        <f>F49/D49*100</f>
        <v>69.33415514131089</v>
      </c>
      <c r="H49" s="16">
        <f>F49/E49*100</f>
        <v>58.01501421586141</v>
      </c>
    </row>
    <row r="50" spans="1:8" s="28" customFormat="1" ht="12.75">
      <c r="A50" s="37"/>
      <c r="B50" s="12" t="s">
        <v>209</v>
      </c>
      <c r="C50" s="4" t="s">
        <v>210</v>
      </c>
      <c r="D50" s="48"/>
      <c r="E50" s="48">
        <v>158718</v>
      </c>
      <c r="F50" s="48"/>
      <c r="G50" s="16"/>
      <c r="H50" s="16"/>
    </row>
    <row r="51" spans="1:8" s="28" customFormat="1" ht="12.75">
      <c r="A51" s="37"/>
      <c r="B51" s="58" t="s">
        <v>57</v>
      </c>
      <c r="C51" s="41" t="s">
        <v>77</v>
      </c>
      <c r="D51" s="49">
        <f>D54+D55+D52+D53</f>
        <v>3055000</v>
      </c>
      <c r="E51" s="49">
        <f>E54+E55+E52+E53</f>
        <v>6788240</v>
      </c>
      <c r="F51" s="49">
        <f>F54+F55+F52+F53</f>
        <v>4716631</v>
      </c>
      <c r="G51" s="39">
        <f>F51/D51*100</f>
        <v>154.3905400981997</v>
      </c>
      <c r="H51" s="39">
        <f>F51/E51*100</f>
        <v>69.48238424098146</v>
      </c>
    </row>
    <row r="52" spans="1:8" s="28" customFormat="1" ht="12.75">
      <c r="A52" s="37"/>
      <c r="B52" s="60" t="s">
        <v>169</v>
      </c>
      <c r="C52" s="106" t="s">
        <v>170</v>
      </c>
      <c r="D52" s="49"/>
      <c r="E52" s="48">
        <v>240900</v>
      </c>
      <c r="F52" s="49">
        <v>120900</v>
      </c>
      <c r="G52" s="39"/>
      <c r="H52" s="39"/>
    </row>
    <row r="53" spans="1:8" s="28" customFormat="1" ht="12.75">
      <c r="A53" s="37"/>
      <c r="B53" s="60" t="s">
        <v>225</v>
      </c>
      <c r="C53" s="106" t="s">
        <v>226</v>
      </c>
      <c r="D53" s="49"/>
      <c r="E53" s="48">
        <v>100000</v>
      </c>
      <c r="F53" s="49"/>
      <c r="G53" s="39"/>
      <c r="H53" s="39"/>
    </row>
    <row r="54" spans="1:8" s="28" customFormat="1" ht="25.5">
      <c r="A54" s="37"/>
      <c r="B54" s="12" t="s">
        <v>58</v>
      </c>
      <c r="C54" s="23" t="s">
        <v>59</v>
      </c>
      <c r="D54" s="48">
        <v>3000000</v>
      </c>
      <c r="E54" s="48">
        <v>6392340</v>
      </c>
      <c r="F54" s="48">
        <v>4542931</v>
      </c>
      <c r="G54" s="16">
        <f>F54/D54*100</f>
        <v>151.43103333333335</v>
      </c>
      <c r="H54" s="16">
        <f aca="true" t="shared" si="2" ref="H54:H66">F54/E54*100</f>
        <v>71.06835681456243</v>
      </c>
    </row>
    <row r="55" spans="1:8" s="28" customFormat="1" ht="16.5" customHeight="1">
      <c r="A55" s="37"/>
      <c r="B55" s="13" t="s">
        <v>103</v>
      </c>
      <c r="C55" s="105" t="s">
        <v>78</v>
      </c>
      <c r="D55" s="48">
        <v>55000</v>
      </c>
      <c r="E55" s="48">
        <v>55000</v>
      </c>
      <c r="F55" s="48">
        <v>52800</v>
      </c>
      <c r="G55" s="16">
        <f>F55/D55*100</f>
        <v>96</v>
      </c>
      <c r="H55" s="16">
        <f t="shared" si="2"/>
        <v>96</v>
      </c>
    </row>
    <row r="56" spans="1:8" s="28" customFormat="1" ht="12.75" hidden="1">
      <c r="A56" s="37"/>
      <c r="B56" s="58" t="s">
        <v>60</v>
      </c>
      <c r="C56" s="38" t="s">
        <v>79</v>
      </c>
      <c r="D56" s="49">
        <f>D57+D64+D65+D66+D58</f>
        <v>2012000</v>
      </c>
      <c r="E56" s="49">
        <f>E57+E64+E65+E66+E58</f>
        <v>4352892</v>
      </c>
      <c r="F56" s="49">
        <f>F57+F64+F65+F66+F58</f>
        <v>783113</v>
      </c>
      <c r="G56" s="39">
        <f>F56/D56*100</f>
        <v>38.922117296222666</v>
      </c>
      <c r="H56" s="39">
        <f t="shared" si="2"/>
        <v>17.990637029358872</v>
      </c>
    </row>
    <row r="57" spans="1:8" s="28" customFormat="1" ht="23.25" customHeight="1" hidden="1">
      <c r="A57" s="37"/>
      <c r="B57" s="60" t="s">
        <v>185</v>
      </c>
      <c r="C57" s="66" t="s">
        <v>186</v>
      </c>
      <c r="D57" s="48">
        <v>300000</v>
      </c>
      <c r="E57" s="48">
        <v>2419000</v>
      </c>
      <c r="F57" s="48">
        <v>13550</v>
      </c>
      <c r="G57" s="39">
        <f>F57/D57*100</f>
        <v>4.516666666666667</v>
      </c>
      <c r="H57" s="39">
        <f t="shared" si="2"/>
        <v>0.5601488218272013</v>
      </c>
    </row>
    <row r="58" spans="1:8" s="28" customFormat="1" ht="19.5" customHeight="1" hidden="1">
      <c r="A58" s="37"/>
      <c r="B58" s="60" t="s">
        <v>201</v>
      </c>
      <c r="C58" s="70" t="s">
        <v>200</v>
      </c>
      <c r="D58" s="48"/>
      <c r="E58" s="48">
        <v>250000</v>
      </c>
      <c r="F58" s="48">
        <v>4600</v>
      </c>
      <c r="G58" s="39"/>
      <c r="H58" s="39">
        <f t="shared" si="2"/>
        <v>1.8399999999999999</v>
      </c>
    </row>
    <row r="59" spans="1:8" s="28" customFormat="1" ht="24.75" customHeight="1">
      <c r="A59" s="97"/>
      <c r="B59" s="76"/>
      <c r="C59" s="98"/>
      <c r="D59" s="77"/>
      <c r="E59" s="77"/>
      <c r="F59" s="130" t="s">
        <v>205</v>
      </c>
      <c r="G59" s="131"/>
      <c r="H59" s="131"/>
    </row>
    <row r="60" spans="1:8" s="28" customFormat="1" ht="12.75" customHeight="1">
      <c r="A60" s="37"/>
      <c r="B60" s="102">
        <v>1</v>
      </c>
      <c r="C60" s="102">
        <v>2</v>
      </c>
      <c r="D60" s="102">
        <v>3</v>
      </c>
      <c r="E60" s="102">
        <v>4</v>
      </c>
      <c r="F60" s="102">
        <v>5</v>
      </c>
      <c r="G60" s="103">
        <v>6</v>
      </c>
      <c r="H60" s="103">
        <v>7</v>
      </c>
    </row>
    <row r="61" spans="1:8" s="28" customFormat="1" ht="12.75" customHeight="1">
      <c r="A61" s="37"/>
      <c r="B61" s="102">
        <v>8000</v>
      </c>
      <c r="C61" s="102" t="s">
        <v>79</v>
      </c>
      <c r="D61" s="107">
        <f>D62+D63+D64+D65+D66</f>
        <v>2012000</v>
      </c>
      <c r="E61" s="107">
        <f>E62+E63+E64+E65+E66</f>
        <v>4382892</v>
      </c>
      <c r="F61" s="107">
        <f>F62+F63+F64+F65+F66</f>
        <v>2109067</v>
      </c>
      <c r="G61" s="39">
        <f aca="true" t="shared" si="3" ref="G61:G66">F61/D61*100</f>
        <v>104.82440357852883</v>
      </c>
      <c r="H61" s="39">
        <f t="shared" si="2"/>
        <v>48.12044193651133</v>
      </c>
    </row>
    <row r="62" spans="1:8" s="28" customFormat="1" ht="24" customHeight="1">
      <c r="A62" s="37"/>
      <c r="B62" s="104">
        <v>8110</v>
      </c>
      <c r="C62" s="26" t="s">
        <v>186</v>
      </c>
      <c r="D62" s="26">
        <v>300000</v>
      </c>
      <c r="E62" s="26">
        <v>2419000</v>
      </c>
      <c r="F62" s="26">
        <v>1223755</v>
      </c>
      <c r="G62" s="39">
        <f t="shared" si="3"/>
        <v>407.9183333333333</v>
      </c>
      <c r="H62" s="39">
        <f t="shared" si="2"/>
        <v>50.589293096320795</v>
      </c>
    </row>
    <row r="63" spans="1:8" s="28" customFormat="1" ht="12.75" customHeight="1">
      <c r="A63" s="37"/>
      <c r="B63" s="104">
        <v>8220</v>
      </c>
      <c r="C63" s="26" t="s">
        <v>200</v>
      </c>
      <c r="D63" s="102"/>
      <c r="E63" s="26">
        <v>280000</v>
      </c>
      <c r="F63" s="26">
        <v>120349</v>
      </c>
      <c r="G63" s="39" t="e">
        <f t="shared" si="3"/>
        <v>#DIV/0!</v>
      </c>
      <c r="H63" s="39">
        <f t="shared" si="2"/>
        <v>42.981785714285714</v>
      </c>
    </row>
    <row r="64" spans="1:8" s="28" customFormat="1" ht="12.75">
      <c r="A64" s="37"/>
      <c r="B64" s="13" t="s">
        <v>61</v>
      </c>
      <c r="C64" s="4" t="s">
        <v>62</v>
      </c>
      <c r="D64" s="48"/>
      <c r="E64" s="48">
        <v>448700</v>
      </c>
      <c r="F64" s="48">
        <v>250127</v>
      </c>
      <c r="G64" s="39" t="e">
        <f t="shared" si="3"/>
        <v>#DIV/0!</v>
      </c>
      <c r="H64" s="39">
        <f t="shared" si="2"/>
        <v>55.74481836416314</v>
      </c>
    </row>
    <row r="65" spans="1:8" s="28" customFormat="1" ht="12.75">
      <c r="A65" s="37"/>
      <c r="B65" s="22" t="s">
        <v>171</v>
      </c>
      <c r="C65" s="4" t="s">
        <v>172</v>
      </c>
      <c r="D65" s="48">
        <v>1200000</v>
      </c>
      <c r="E65" s="48">
        <v>1223192</v>
      </c>
      <c r="F65" s="48">
        <v>514836</v>
      </c>
      <c r="G65" s="39">
        <f t="shared" si="3"/>
        <v>42.903000000000006</v>
      </c>
      <c r="H65" s="39">
        <f t="shared" si="2"/>
        <v>42.08954931032904</v>
      </c>
    </row>
    <row r="66" spans="1:8" s="28" customFormat="1" ht="12.75">
      <c r="A66" s="37"/>
      <c r="B66" s="60" t="s">
        <v>177</v>
      </c>
      <c r="C66" s="4" t="s">
        <v>197</v>
      </c>
      <c r="D66" s="48">
        <v>512000</v>
      </c>
      <c r="E66" s="48">
        <v>12000</v>
      </c>
      <c r="F66" s="48"/>
      <c r="G66" s="39">
        <f t="shared" si="3"/>
        <v>0</v>
      </c>
      <c r="H66" s="39">
        <f t="shared" si="2"/>
        <v>0</v>
      </c>
    </row>
    <row r="67" spans="1:8" s="18" customFormat="1" ht="12.75">
      <c r="A67" s="21"/>
      <c r="B67" s="22"/>
      <c r="C67" s="59" t="s">
        <v>173</v>
      </c>
      <c r="D67" s="49">
        <f>D8+D11+D24+D26+D34+D40+D46+D51+D61</f>
        <v>280217640</v>
      </c>
      <c r="E67" s="49">
        <f>E8+E11+E24+E26+E34+E40+E46+E51+E61</f>
        <v>312435533</v>
      </c>
      <c r="F67" s="49">
        <f>F8+F11+F24+F26+F34+F40+F46+F51+F61</f>
        <v>218224544</v>
      </c>
      <c r="G67" s="39">
        <f t="shared" si="0"/>
        <v>77.87680461515556</v>
      </c>
      <c r="H67" s="39">
        <f t="shared" si="1"/>
        <v>69.84626297291224</v>
      </c>
    </row>
    <row r="68" spans="1:8" s="18" customFormat="1" ht="12.75">
      <c r="A68" s="21"/>
      <c r="B68" s="22" t="s">
        <v>187</v>
      </c>
      <c r="C68" s="59" t="s">
        <v>188</v>
      </c>
      <c r="D68" s="49">
        <f>D69</f>
        <v>0</v>
      </c>
      <c r="E68" s="49">
        <f>E69</f>
        <v>2242000</v>
      </c>
      <c r="F68" s="49">
        <f>F69</f>
        <v>910000</v>
      </c>
      <c r="G68" s="39"/>
      <c r="H68" s="39">
        <f t="shared" si="1"/>
        <v>40.58876003568243</v>
      </c>
    </row>
    <row r="69" spans="1:8" s="18" customFormat="1" ht="25.5">
      <c r="A69" s="21"/>
      <c r="B69" s="60" t="s">
        <v>189</v>
      </c>
      <c r="C69" s="3" t="s">
        <v>190</v>
      </c>
      <c r="D69" s="48"/>
      <c r="E69" s="48">
        <v>2242000</v>
      </c>
      <c r="F69" s="48">
        <v>910000</v>
      </c>
      <c r="G69" s="39"/>
      <c r="H69" s="39">
        <f>F69/E69*100</f>
        <v>40.58876003568243</v>
      </c>
    </row>
    <row r="70" spans="1:8" s="28" customFormat="1" ht="12.75">
      <c r="A70" s="42" t="s">
        <v>63</v>
      </c>
      <c r="B70" s="43"/>
      <c r="C70" s="38" t="s">
        <v>73</v>
      </c>
      <c r="D70" s="49">
        <f>D67+D68</f>
        <v>280217640</v>
      </c>
      <c r="E70" s="49">
        <f>E67+E68</f>
        <v>314677533</v>
      </c>
      <c r="F70" s="49">
        <f>F67+F68</f>
        <v>219134544</v>
      </c>
      <c r="G70" s="39">
        <f t="shared" si="0"/>
        <v>78.20155219350217</v>
      </c>
      <c r="H70" s="39">
        <f t="shared" si="1"/>
        <v>69.63781046294145</v>
      </c>
    </row>
    <row r="71" spans="1:8" s="28" customFormat="1" ht="12.75">
      <c r="A71" s="62"/>
      <c r="B71" s="63"/>
      <c r="C71" s="5"/>
      <c r="D71" s="64"/>
      <c r="E71" s="64"/>
      <c r="F71" s="64"/>
      <c r="G71" s="65"/>
      <c r="H71" s="65"/>
    </row>
    <row r="72" spans="1:8" s="28" customFormat="1" ht="12.75">
      <c r="A72" s="62"/>
      <c r="B72" s="63"/>
      <c r="C72" s="5"/>
      <c r="D72" s="64"/>
      <c r="E72" s="64"/>
      <c r="F72" s="64"/>
      <c r="G72" s="65"/>
      <c r="H72" s="65"/>
    </row>
    <row r="73" spans="2:8" ht="12.75">
      <c r="B73" s="9"/>
      <c r="C73" s="45" t="s">
        <v>164</v>
      </c>
      <c r="D73" s="24"/>
      <c r="E73" s="24"/>
      <c r="F73" s="24"/>
      <c r="G73" s="25"/>
      <c r="H73" s="25"/>
    </row>
    <row r="74" spans="1:8" ht="38.25">
      <c r="A74" s="19" t="s">
        <v>0</v>
      </c>
      <c r="B74" s="10"/>
      <c r="C74" s="123" t="s">
        <v>1</v>
      </c>
      <c r="D74" s="115" t="s">
        <v>68</v>
      </c>
      <c r="E74" s="115" t="s">
        <v>69</v>
      </c>
      <c r="F74" s="115" t="s">
        <v>64</v>
      </c>
      <c r="G74" s="136" t="s">
        <v>70</v>
      </c>
      <c r="H74" s="136"/>
    </row>
    <row r="75" spans="1:8" ht="76.5">
      <c r="A75" s="19">
        <v>1</v>
      </c>
      <c r="B75" s="11"/>
      <c r="C75" s="117"/>
      <c r="D75" s="115"/>
      <c r="E75" s="115"/>
      <c r="F75" s="115"/>
      <c r="G75" s="26" t="s">
        <v>174</v>
      </c>
      <c r="H75" s="26" t="s">
        <v>71</v>
      </c>
    </row>
    <row r="76" spans="1:8" ht="12.75">
      <c r="A76" s="19"/>
      <c r="B76" s="99" t="s">
        <v>206</v>
      </c>
      <c r="C76" s="100">
        <v>2</v>
      </c>
      <c r="D76" s="101">
        <v>3</v>
      </c>
      <c r="E76" s="101">
        <v>4</v>
      </c>
      <c r="F76" s="101">
        <v>5</v>
      </c>
      <c r="G76" s="102">
        <v>6</v>
      </c>
      <c r="H76" s="102">
        <v>7</v>
      </c>
    </row>
    <row r="77" spans="1:8" s="28" customFormat="1" ht="12.75">
      <c r="A77" s="37" t="s">
        <v>4</v>
      </c>
      <c r="B77" s="43" t="s">
        <v>175</v>
      </c>
      <c r="C77" s="38" t="s">
        <v>5</v>
      </c>
      <c r="D77" s="49">
        <f>D78+D79</f>
        <v>350500</v>
      </c>
      <c r="E77" s="49">
        <f>E78+E79</f>
        <v>350500</v>
      </c>
      <c r="F77" s="49">
        <f>F78+F79</f>
        <v>160620</v>
      </c>
      <c r="G77" s="39">
        <f t="shared" si="0"/>
        <v>45.82596291012839</v>
      </c>
      <c r="H77" s="39">
        <f t="shared" si="1"/>
        <v>45.82596291012839</v>
      </c>
    </row>
    <row r="78" spans="1:8" ht="25.5">
      <c r="A78" s="14" t="s">
        <v>6</v>
      </c>
      <c r="B78" s="7" t="s">
        <v>6</v>
      </c>
      <c r="C78" s="3" t="s">
        <v>7</v>
      </c>
      <c r="D78" s="48">
        <v>295800</v>
      </c>
      <c r="E78" s="48">
        <v>295800</v>
      </c>
      <c r="F78" s="48">
        <v>105920</v>
      </c>
      <c r="G78" s="16">
        <f t="shared" si="0"/>
        <v>35.8079783637593</v>
      </c>
      <c r="H78" s="16">
        <f t="shared" si="1"/>
        <v>35.8079783637593</v>
      </c>
    </row>
    <row r="79" spans="1:8" ht="12.75">
      <c r="A79" s="14"/>
      <c r="B79" s="7" t="s">
        <v>81</v>
      </c>
      <c r="C79" s="3" t="s">
        <v>75</v>
      </c>
      <c r="D79" s="48">
        <v>54700</v>
      </c>
      <c r="E79" s="48">
        <v>54700</v>
      </c>
      <c r="F79" s="48">
        <v>54700</v>
      </c>
      <c r="G79" s="16"/>
      <c r="H79" s="16"/>
    </row>
    <row r="80" spans="1:8" s="28" customFormat="1" ht="12.75">
      <c r="A80" s="37" t="s">
        <v>8</v>
      </c>
      <c r="B80" s="43" t="s">
        <v>8</v>
      </c>
      <c r="C80" s="38" t="s">
        <v>9</v>
      </c>
      <c r="D80" s="49">
        <f>D81+D82+D83+D84+D85+D87+D86</f>
        <v>7238335</v>
      </c>
      <c r="E80" s="49">
        <f>E81+E82+E83+E84+E85+E87+E86</f>
        <v>20542292</v>
      </c>
      <c r="F80" s="49">
        <f>F81+F82+F83+F84+F85+F87+F86</f>
        <v>15125905</v>
      </c>
      <c r="G80" s="39">
        <f t="shared" si="0"/>
        <v>208.96939696767282</v>
      </c>
      <c r="H80" s="39">
        <f t="shared" si="1"/>
        <v>73.63299577281835</v>
      </c>
    </row>
    <row r="81" spans="1:8" ht="12.75">
      <c r="A81" s="14" t="s">
        <v>10</v>
      </c>
      <c r="B81" s="7" t="s">
        <v>10</v>
      </c>
      <c r="C81" s="4" t="s">
        <v>11</v>
      </c>
      <c r="D81" s="48">
        <v>2044300</v>
      </c>
      <c r="E81" s="48">
        <v>2122467</v>
      </c>
      <c r="F81" s="48">
        <v>421112</v>
      </c>
      <c r="G81" s="16">
        <f t="shared" si="0"/>
        <v>20.599324952306414</v>
      </c>
      <c r="H81" s="16">
        <f t="shared" si="1"/>
        <v>19.840685391103843</v>
      </c>
    </row>
    <row r="82" spans="1:8" ht="25.5">
      <c r="A82" s="14" t="s">
        <v>12</v>
      </c>
      <c r="B82" s="7" t="s">
        <v>82</v>
      </c>
      <c r="C82" s="23" t="s">
        <v>221</v>
      </c>
      <c r="D82" s="48">
        <v>3674835</v>
      </c>
      <c r="E82" s="48">
        <v>15525909</v>
      </c>
      <c r="F82" s="48">
        <v>12621994</v>
      </c>
      <c r="G82" s="16">
        <f t="shared" si="0"/>
        <v>343.47104019636254</v>
      </c>
      <c r="H82" s="16">
        <f t="shared" si="1"/>
        <v>81.29632860787733</v>
      </c>
    </row>
    <row r="83" spans="1:8" ht="25.5">
      <c r="A83" s="14" t="s">
        <v>13</v>
      </c>
      <c r="B83" s="7" t="s">
        <v>83</v>
      </c>
      <c r="C83" s="3" t="s">
        <v>80</v>
      </c>
      <c r="D83" s="48">
        <v>247800</v>
      </c>
      <c r="E83" s="48">
        <v>247800</v>
      </c>
      <c r="F83" s="48">
        <v>97516</v>
      </c>
      <c r="G83" s="16">
        <f t="shared" si="0"/>
        <v>39.352703793381764</v>
      </c>
      <c r="H83" s="16">
        <f t="shared" si="1"/>
        <v>39.352703793381764</v>
      </c>
    </row>
    <row r="84" spans="1:8" ht="25.5">
      <c r="A84" s="14" t="s">
        <v>14</v>
      </c>
      <c r="B84" s="7" t="s">
        <v>85</v>
      </c>
      <c r="C84" s="3" t="s">
        <v>86</v>
      </c>
      <c r="D84" s="48">
        <v>632400</v>
      </c>
      <c r="E84" s="48">
        <v>860071</v>
      </c>
      <c r="F84" s="48">
        <v>374605</v>
      </c>
      <c r="G84" s="16">
        <f t="shared" si="0"/>
        <v>59.2354522454143</v>
      </c>
      <c r="H84" s="16">
        <f t="shared" si="1"/>
        <v>43.55512510013708</v>
      </c>
    </row>
    <row r="85" spans="1:8" ht="12.75">
      <c r="A85" s="14" t="s">
        <v>15</v>
      </c>
      <c r="B85" s="7" t="s">
        <v>87</v>
      </c>
      <c r="C85" s="4" t="s">
        <v>17</v>
      </c>
      <c r="D85" s="48">
        <v>39000</v>
      </c>
      <c r="E85" s="48">
        <v>1166846</v>
      </c>
      <c r="F85" s="48">
        <v>1151011</v>
      </c>
      <c r="G85" s="16">
        <f t="shared" si="0"/>
        <v>2951.3102564102564</v>
      </c>
      <c r="H85" s="16">
        <f t="shared" si="1"/>
        <v>98.64292288785323</v>
      </c>
    </row>
    <row r="86" spans="1:8" ht="25.5">
      <c r="A86" s="14"/>
      <c r="B86" s="7" t="s">
        <v>89</v>
      </c>
      <c r="C86" s="3" t="s">
        <v>90</v>
      </c>
      <c r="D86" s="48"/>
      <c r="E86" s="48">
        <v>94</v>
      </c>
      <c r="F86" s="48">
        <v>94</v>
      </c>
      <c r="G86" s="16"/>
      <c r="H86" s="16">
        <f t="shared" si="1"/>
        <v>100</v>
      </c>
    </row>
    <row r="87" spans="1:8" ht="12.75">
      <c r="A87" s="14" t="s">
        <v>20</v>
      </c>
      <c r="B87" s="7" t="s">
        <v>95</v>
      </c>
      <c r="C87" s="3" t="s">
        <v>74</v>
      </c>
      <c r="D87" s="48">
        <v>600000</v>
      </c>
      <c r="E87" s="48">
        <v>619105</v>
      </c>
      <c r="F87" s="48">
        <v>459573</v>
      </c>
      <c r="G87" s="16">
        <f t="shared" si="0"/>
        <v>76.5955</v>
      </c>
      <c r="H87" s="16">
        <f t="shared" si="1"/>
        <v>74.23183466455609</v>
      </c>
    </row>
    <row r="88" spans="1:8" s="28" customFormat="1" ht="12.75">
      <c r="A88" s="37" t="s">
        <v>24</v>
      </c>
      <c r="B88" s="43" t="s">
        <v>24</v>
      </c>
      <c r="C88" s="38" t="s">
        <v>25</v>
      </c>
      <c r="D88" s="49">
        <f>D89+D90+D91+D92</f>
        <v>5169052</v>
      </c>
      <c r="E88" s="49">
        <f>E89+E90+E91+E92</f>
        <v>7268177</v>
      </c>
      <c r="F88" s="49">
        <f>F89+F90+F91+F92</f>
        <v>1536246</v>
      </c>
      <c r="G88" s="39">
        <f>F88/D88*100</f>
        <v>29.72007246202979</v>
      </c>
      <c r="H88" s="39">
        <f aca="true" t="shared" si="4" ref="H88:H121">F88/E88*100</f>
        <v>21.1366068823035</v>
      </c>
    </row>
    <row r="89" spans="1:8" ht="40.5" customHeight="1">
      <c r="A89" s="14" t="s">
        <v>26</v>
      </c>
      <c r="B89" s="7" t="s">
        <v>26</v>
      </c>
      <c r="C89" s="3" t="s">
        <v>27</v>
      </c>
      <c r="D89" s="48">
        <v>80000</v>
      </c>
      <c r="E89" s="48">
        <v>2179124</v>
      </c>
      <c r="F89" s="48">
        <v>1506246</v>
      </c>
      <c r="G89" s="16">
        <f>F89/D89*100</f>
        <v>1882.8075</v>
      </c>
      <c r="H89" s="16">
        <f t="shared" si="4"/>
        <v>69.12162869116214</v>
      </c>
    </row>
    <row r="90" spans="1:8" ht="211.5" customHeight="1">
      <c r="A90" s="14"/>
      <c r="B90" s="7" t="s">
        <v>228</v>
      </c>
      <c r="C90" s="3" t="s">
        <v>229</v>
      </c>
      <c r="D90" s="48">
        <v>2770715</v>
      </c>
      <c r="E90" s="48">
        <v>2770716</v>
      </c>
      <c r="F90" s="48"/>
      <c r="G90" s="16"/>
      <c r="H90" s="16"/>
    </row>
    <row r="91" spans="1:8" ht="223.5" customHeight="1">
      <c r="A91" s="14"/>
      <c r="B91" s="7" t="s">
        <v>230</v>
      </c>
      <c r="C91" s="110" t="s">
        <v>231</v>
      </c>
      <c r="D91" s="48">
        <v>2288337</v>
      </c>
      <c r="E91" s="48">
        <v>2288337</v>
      </c>
      <c r="F91" s="48"/>
      <c r="G91" s="16"/>
      <c r="H91" s="16"/>
    </row>
    <row r="92" spans="1:8" ht="40.5" customHeight="1">
      <c r="A92" s="14"/>
      <c r="B92" s="7" t="s">
        <v>167</v>
      </c>
      <c r="C92" s="109" t="s">
        <v>168</v>
      </c>
      <c r="D92" s="48">
        <v>30000</v>
      </c>
      <c r="E92" s="48">
        <v>30000</v>
      </c>
      <c r="F92" s="48">
        <v>30000</v>
      </c>
      <c r="G92" s="16"/>
      <c r="H92" s="16">
        <f t="shared" si="4"/>
        <v>100</v>
      </c>
    </row>
    <row r="93" spans="1:8" s="28" customFormat="1" ht="12.75">
      <c r="A93" s="37" t="s">
        <v>32</v>
      </c>
      <c r="B93" s="43" t="s">
        <v>32</v>
      </c>
      <c r="C93" s="38" t="s">
        <v>33</v>
      </c>
      <c r="D93" s="49">
        <f>D95+D96+D94+D97</f>
        <v>518500</v>
      </c>
      <c r="E93" s="49">
        <f>E95+E96+E94+E97</f>
        <v>784344</v>
      </c>
      <c r="F93" s="49">
        <f>F95+F96+F94+F97</f>
        <v>432881</v>
      </c>
      <c r="G93" s="39">
        <f aca="true" t="shared" si="5" ref="G93:G106">F93/D93*100</f>
        <v>83.48717454194792</v>
      </c>
      <c r="H93" s="39">
        <f t="shared" si="4"/>
        <v>55.19019715838969</v>
      </c>
    </row>
    <row r="94" spans="1:8" s="18" customFormat="1" ht="12.75">
      <c r="A94" s="21"/>
      <c r="B94" s="61" t="s">
        <v>34</v>
      </c>
      <c r="C94" s="111" t="s">
        <v>35</v>
      </c>
      <c r="D94" s="48"/>
      <c r="E94" s="48">
        <v>118061</v>
      </c>
      <c r="F94" s="48">
        <v>106851</v>
      </c>
      <c r="G94" s="16"/>
      <c r="H94" s="16">
        <f t="shared" si="4"/>
        <v>90.50490847951482</v>
      </c>
    </row>
    <row r="95" spans="1:8" ht="12.75">
      <c r="A95" s="14" t="s">
        <v>36</v>
      </c>
      <c r="B95" s="7" t="s">
        <v>36</v>
      </c>
      <c r="C95" s="4" t="s">
        <v>37</v>
      </c>
      <c r="D95" s="48">
        <v>2500</v>
      </c>
      <c r="E95" s="48">
        <v>2500</v>
      </c>
      <c r="F95" s="48"/>
      <c r="G95" s="16">
        <f t="shared" si="5"/>
        <v>0</v>
      </c>
      <c r="H95" s="16">
        <f t="shared" si="4"/>
        <v>0</v>
      </c>
    </row>
    <row r="96" spans="1:8" ht="25.5">
      <c r="A96" s="14" t="s">
        <v>38</v>
      </c>
      <c r="B96" s="7" t="s">
        <v>38</v>
      </c>
      <c r="C96" s="3" t="s">
        <v>39</v>
      </c>
      <c r="D96" s="48">
        <v>466000</v>
      </c>
      <c r="E96" s="48">
        <v>518800</v>
      </c>
      <c r="F96" s="48">
        <v>181347</v>
      </c>
      <c r="G96" s="16">
        <f t="shared" si="5"/>
        <v>38.9156652360515</v>
      </c>
      <c r="H96" s="16">
        <f t="shared" si="4"/>
        <v>34.95508866615266</v>
      </c>
    </row>
    <row r="97" spans="1:8" ht="25.5">
      <c r="A97" s="14"/>
      <c r="B97" s="7" t="s">
        <v>40</v>
      </c>
      <c r="C97" s="23" t="s">
        <v>41</v>
      </c>
      <c r="D97" s="48">
        <v>50000</v>
      </c>
      <c r="E97" s="48">
        <v>144983</v>
      </c>
      <c r="F97" s="48">
        <v>144683</v>
      </c>
      <c r="G97" s="16">
        <f t="shared" si="5"/>
        <v>289.366</v>
      </c>
      <c r="H97" s="16">
        <f t="shared" si="4"/>
        <v>99.79307918859452</v>
      </c>
    </row>
    <row r="98" spans="1:8" s="28" customFormat="1" ht="12.75">
      <c r="A98" s="37" t="s">
        <v>44</v>
      </c>
      <c r="B98" s="43" t="s">
        <v>44</v>
      </c>
      <c r="C98" s="38" t="s">
        <v>45</v>
      </c>
      <c r="D98" s="49">
        <f>D100+D99</f>
        <v>115000</v>
      </c>
      <c r="E98" s="49">
        <f>E100+E99</f>
        <v>226998</v>
      </c>
      <c r="F98" s="49">
        <f>F100+F99</f>
        <v>202019</v>
      </c>
      <c r="G98" s="39">
        <f t="shared" si="5"/>
        <v>175.6686956521739</v>
      </c>
      <c r="H98" s="16">
        <f t="shared" si="4"/>
        <v>88.9959382902052</v>
      </c>
    </row>
    <row r="99" spans="1:10" s="28" customFormat="1" ht="25.5">
      <c r="A99" s="37"/>
      <c r="B99" s="61" t="s">
        <v>48</v>
      </c>
      <c r="C99" s="23" t="s">
        <v>49</v>
      </c>
      <c r="D99" s="48"/>
      <c r="E99" s="48">
        <v>111998</v>
      </c>
      <c r="F99" s="48">
        <v>111998</v>
      </c>
      <c r="G99" s="16"/>
      <c r="H99" s="16">
        <f t="shared" si="4"/>
        <v>100</v>
      </c>
      <c r="I99" s="18"/>
      <c r="J99" s="18"/>
    </row>
    <row r="100" spans="1:8" ht="12.75">
      <c r="A100" s="14" t="s">
        <v>50</v>
      </c>
      <c r="B100" s="7" t="s">
        <v>50</v>
      </c>
      <c r="C100" s="4" t="s">
        <v>51</v>
      </c>
      <c r="D100" s="48">
        <v>115000</v>
      </c>
      <c r="E100" s="48">
        <v>115000</v>
      </c>
      <c r="F100" s="48">
        <v>90021</v>
      </c>
      <c r="G100" s="16">
        <f t="shared" si="5"/>
        <v>78.2791304347826</v>
      </c>
      <c r="H100" s="16">
        <f t="shared" si="4"/>
        <v>78.2791304347826</v>
      </c>
    </row>
    <row r="101" spans="1:8" s="28" customFormat="1" ht="12.75">
      <c r="A101" s="37"/>
      <c r="B101" s="40" t="s">
        <v>53</v>
      </c>
      <c r="C101" s="59" t="s">
        <v>54</v>
      </c>
      <c r="D101" s="49">
        <f>D106+D105+D104</f>
        <v>733197</v>
      </c>
      <c r="E101" s="49">
        <f>E106+E105+E104</f>
        <v>733197</v>
      </c>
      <c r="F101" s="49">
        <f>F106+F105+F104</f>
        <v>518577</v>
      </c>
      <c r="G101" s="16">
        <f t="shared" si="5"/>
        <v>70.7281944688808</v>
      </c>
      <c r="H101" s="16">
        <f t="shared" si="4"/>
        <v>70.7281944688808</v>
      </c>
    </row>
    <row r="102" spans="1:8" s="28" customFormat="1" ht="12.75">
      <c r="A102" s="37"/>
      <c r="B102" s="76"/>
      <c r="C102" s="98"/>
      <c r="D102" s="77"/>
      <c r="E102" s="77"/>
      <c r="F102" s="130" t="s">
        <v>205</v>
      </c>
      <c r="G102" s="131"/>
      <c r="H102" s="131"/>
    </row>
    <row r="103" spans="1:8" s="28" customFormat="1" ht="12.75">
      <c r="A103" s="37"/>
      <c r="B103" s="102">
        <v>1</v>
      </c>
      <c r="C103" s="102">
        <v>2</v>
      </c>
      <c r="D103" s="102">
        <v>3</v>
      </c>
      <c r="E103" s="102">
        <v>4</v>
      </c>
      <c r="F103" s="102">
        <v>5</v>
      </c>
      <c r="G103" s="103">
        <v>6</v>
      </c>
      <c r="H103" s="103">
        <v>7</v>
      </c>
    </row>
    <row r="104" spans="1:8" s="28" customFormat="1" ht="25.5">
      <c r="A104" s="37"/>
      <c r="B104" s="68" t="s">
        <v>179</v>
      </c>
      <c r="C104" s="110" t="s">
        <v>232</v>
      </c>
      <c r="D104" s="48">
        <v>200000</v>
      </c>
      <c r="E104" s="48">
        <v>200000</v>
      </c>
      <c r="F104" s="48"/>
      <c r="G104" s="16"/>
      <c r="H104" s="16"/>
    </row>
    <row r="105" spans="1:8" s="28" customFormat="1" ht="25.5">
      <c r="A105" s="37"/>
      <c r="B105" s="68" t="s">
        <v>181</v>
      </c>
      <c r="C105" s="109" t="s">
        <v>182</v>
      </c>
      <c r="D105" s="48">
        <v>129419</v>
      </c>
      <c r="E105" s="48">
        <v>129419</v>
      </c>
      <c r="F105" s="48">
        <v>129419</v>
      </c>
      <c r="G105" s="16">
        <f t="shared" si="5"/>
        <v>100</v>
      </c>
      <c r="H105" s="16">
        <f t="shared" si="4"/>
        <v>100</v>
      </c>
    </row>
    <row r="106" spans="1:8" s="28" customFormat="1" ht="12.75">
      <c r="A106" s="37"/>
      <c r="B106" s="68" t="s">
        <v>55</v>
      </c>
      <c r="C106" s="4" t="s">
        <v>56</v>
      </c>
      <c r="D106" s="48">
        <v>403778</v>
      </c>
      <c r="E106" s="48">
        <v>403778</v>
      </c>
      <c r="F106" s="48">
        <v>389158</v>
      </c>
      <c r="G106" s="16">
        <f t="shared" si="5"/>
        <v>96.37919847044664</v>
      </c>
      <c r="H106" s="16">
        <f t="shared" si="4"/>
        <v>96.37919847044664</v>
      </c>
    </row>
    <row r="107" spans="1:8" s="28" customFormat="1" ht="12.75">
      <c r="A107" s="37" t="s">
        <v>57</v>
      </c>
      <c r="B107" s="43" t="s">
        <v>57</v>
      </c>
      <c r="C107" s="38" t="s">
        <v>77</v>
      </c>
      <c r="D107" s="49">
        <f>D108+D110+D112+D111+D114+D113+D109</f>
        <v>3473795</v>
      </c>
      <c r="E107" s="49">
        <f>E108+E110+E112+E111+E114+E113+E109</f>
        <v>3473795</v>
      </c>
      <c r="F107" s="49">
        <f>F108+F110+F112+F111+F114+F113+F109</f>
        <v>1535735</v>
      </c>
      <c r="G107" s="39">
        <f aca="true" t="shared" si="6" ref="G107:G121">F107/D107*100</f>
        <v>44.20914302657468</v>
      </c>
      <c r="H107" s="39">
        <f t="shared" si="4"/>
        <v>44.20914302657468</v>
      </c>
    </row>
    <row r="108" spans="1:8" s="28" customFormat="1" ht="12.75">
      <c r="A108" s="37"/>
      <c r="B108" s="61" t="s">
        <v>169</v>
      </c>
      <c r="C108" s="70" t="s">
        <v>170</v>
      </c>
      <c r="D108" s="48">
        <v>146500</v>
      </c>
      <c r="E108" s="48">
        <v>146500</v>
      </c>
      <c r="F108" s="48">
        <v>115100</v>
      </c>
      <c r="G108" s="16">
        <f t="shared" si="6"/>
        <v>78.56655290102388</v>
      </c>
      <c r="H108" s="16">
        <f t="shared" si="4"/>
        <v>78.56655290102388</v>
      </c>
    </row>
    <row r="109" spans="1:8" s="28" customFormat="1" ht="12.75">
      <c r="A109" s="37"/>
      <c r="B109" s="61" t="s">
        <v>235</v>
      </c>
      <c r="C109" t="s">
        <v>236</v>
      </c>
      <c r="D109" s="48">
        <v>40000</v>
      </c>
      <c r="E109" s="48">
        <v>40000</v>
      </c>
      <c r="F109" s="48"/>
      <c r="G109" s="16"/>
      <c r="H109" s="16"/>
    </row>
    <row r="110" spans="1:8" ht="25.5">
      <c r="A110" s="14"/>
      <c r="B110" s="8" t="s">
        <v>58</v>
      </c>
      <c r="C110" s="23" t="s">
        <v>176</v>
      </c>
      <c r="D110" s="48">
        <v>342439</v>
      </c>
      <c r="E110" s="48">
        <v>342439</v>
      </c>
      <c r="F110" s="48"/>
      <c r="G110" s="16">
        <f t="shared" si="6"/>
        <v>0</v>
      </c>
      <c r="H110" s="16">
        <f t="shared" si="4"/>
        <v>0</v>
      </c>
    </row>
    <row r="111" spans="1:8" ht="25.5">
      <c r="A111" s="14"/>
      <c r="B111" s="8" t="s">
        <v>211</v>
      </c>
      <c r="C111" s="23" t="s">
        <v>212</v>
      </c>
      <c r="D111" s="48">
        <v>1800</v>
      </c>
      <c r="E111" s="48">
        <v>1800</v>
      </c>
      <c r="F111" s="48">
        <v>1800</v>
      </c>
      <c r="G111" s="16">
        <f t="shared" si="6"/>
        <v>100</v>
      </c>
      <c r="H111" s="16">
        <f t="shared" si="4"/>
        <v>100</v>
      </c>
    </row>
    <row r="112" spans="1:8" ht="12.75">
      <c r="A112" s="14"/>
      <c r="B112" s="8" t="s">
        <v>192</v>
      </c>
      <c r="C112" s="23" t="s">
        <v>193</v>
      </c>
      <c r="D112" s="48">
        <v>1134835</v>
      </c>
      <c r="E112" s="48">
        <v>1134835</v>
      </c>
      <c r="F112" s="48">
        <v>1054835</v>
      </c>
      <c r="G112" s="16">
        <f t="shared" si="6"/>
        <v>92.95051703551619</v>
      </c>
      <c r="H112" s="16">
        <f t="shared" si="4"/>
        <v>92.95051703551619</v>
      </c>
    </row>
    <row r="113" spans="1:8" ht="89.25">
      <c r="A113" s="14"/>
      <c r="B113" s="8" t="s">
        <v>234</v>
      </c>
      <c r="C113" s="108" t="s">
        <v>233</v>
      </c>
      <c r="D113" s="48">
        <v>758221</v>
      </c>
      <c r="E113" s="48">
        <v>758221</v>
      </c>
      <c r="F113" s="48">
        <v>14000</v>
      </c>
      <c r="G113" s="16">
        <f t="shared" si="6"/>
        <v>1.8464273608881845</v>
      </c>
      <c r="H113" s="16">
        <f t="shared" si="4"/>
        <v>1.8464273608881845</v>
      </c>
    </row>
    <row r="114" spans="1:8" ht="12.75">
      <c r="A114" s="14"/>
      <c r="B114" s="8" t="s">
        <v>213</v>
      </c>
      <c r="C114" s="23" t="s">
        <v>214</v>
      </c>
      <c r="D114" s="48">
        <v>1050000</v>
      </c>
      <c r="E114" s="48">
        <v>1050000</v>
      </c>
      <c r="F114" s="48">
        <v>350000</v>
      </c>
      <c r="G114" s="16">
        <f t="shared" si="6"/>
        <v>33.33333333333333</v>
      </c>
      <c r="H114" s="16">
        <f t="shared" si="4"/>
        <v>33.33333333333333</v>
      </c>
    </row>
    <row r="115" spans="1:8" s="28" customFormat="1" ht="12.75">
      <c r="A115" s="37"/>
      <c r="B115" s="43" t="s">
        <v>60</v>
      </c>
      <c r="C115" s="67" t="s">
        <v>79</v>
      </c>
      <c r="D115" s="49">
        <f>D116+D117</f>
        <v>176500</v>
      </c>
      <c r="E115" s="49">
        <f>E116+E117</f>
        <v>176500</v>
      </c>
      <c r="F115" s="49">
        <f>F116+F117</f>
        <v>18589</v>
      </c>
      <c r="G115" s="39">
        <f t="shared" si="6"/>
        <v>10.532011331444759</v>
      </c>
      <c r="H115" s="39">
        <f t="shared" si="4"/>
        <v>10.532011331444759</v>
      </c>
    </row>
    <row r="116" spans="1:8" s="18" customFormat="1" ht="12.75">
      <c r="A116" s="21"/>
      <c r="B116" s="61" t="s">
        <v>202</v>
      </c>
      <c r="C116" s="23" t="s">
        <v>203</v>
      </c>
      <c r="D116" s="48">
        <v>151500</v>
      </c>
      <c r="E116" s="48">
        <v>151500</v>
      </c>
      <c r="F116" s="48">
        <v>18589</v>
      </c>
      <c r="G116" s="39">
        <f t="shared" si="6"/>
        <v>12.26996699669967</v>
      </c>
      <c r="H116" s="39">
        <f t="shared" si="4"/>
        <v>12.26996699669967</v>
      </c>
    </row>
    <row r="117" spans="1:8" s="18" customFormat="1" ht="12.75">
      <c r="A117" s="21"/>
      <c r="B117" s="61" t="s">
        <v>215</v>
      </c>
      <c r="C117" s="23" t="s">
        <v>216</v>
      </c>
      <c r="D117" s="48">
        <v>25000</v>
      </c>
      <c r="E117" s="48">
        <v>25000</v>
      </c>
      <c r="F117" s="48"/>
      <c r="G117" s="39">
        <f t="shared" si="6"/>
        <v>0</v>
      </c>
      <c r="H117" s="39">
        <f t="shared" si="4"/>
        <v>0</v>
      </c>
    </row>
    <row r="118" spans="1:8" s="28" customFormat="1" ht="12.75">
      <c r="A118" s="37"/>
      <c r="B118" s="43" t="s">
        <v>187</v>
      </c>
      <c r="C118" s="67" t="s">
        <v>188</v>
      </c>
      <c r="D118" s="49">
        <f>D119+D120</f>
        <v>2430000</v>
      </c>
      <c r="E118" s="49">
        <f>E119+E120</f>
        <v>2430000</v>
      </c>
      <c r="F118" s="49">
        <f>F119+F120</f>
        <v>2380000</v>
      </c>
      <c r="G118" s="39">
        <f t="shared" si="6"/>
        <v>97.94238683127571</v>
      </c>
      <c r="H118" s="39">
        <f t="shared" si="4"/>
        <v>97.94238683127571</v>
      </c>
    </row>
    <row r="119" spans="1:8" s="18" customFormat="1" ht="12.75">
      <c r="A119" s="21"/>
      <c r="B119" s="61" t="s">
        <v>217</v>
      </c>
      <c r="C119" s="23" t="s">
        <v>218</v>
      </c>
      <c r="D119" s="48">
        <v>1050000</v>
      </c>
      <c r="E119" s="48">
        <v>1050000</v>
      </c>
      <c r="F119" s="48">
        <v>1000000</v>
      </c>
      <c r="G119" s="39">
        <f t="shared" si="6"/>
        <v>95.23809523809523</v>
      </c>
      <c r="H119" s="39">
        <f t="shared" si="4"/>
        <v>95.23809523809523</v>
      </c>
    </row>
    <row r="120" spans="1:8" ht="25.5">
      <c r="A120" s="14"/>
      <c r="B120" s="8" t="s">
        <v>189</v>
      </c>
      <c r="C120" s="23" t="s">
        <v>190</v>
      </c>
      <c r="D120" s="48">
        <v>1380000</v>
      </c>
      <c r="E120" s="48">
        <v>1380000</v>
      </c>
      <c r="F120" s="48">
        <v>1380000</v>
      </c>
      <c r="G120" s="39">
        <f t="shared" si="6"/>
        <v>100</v>
      </c>
      <c r="H120" s="39">
        <f t="shared" si="4"/>
        <v>100</v>
      </c>
    </row>
    <row r="121" spans="1:8" s="28" customFormat="1" ht="12.75">
      <c r="A121" s="37"/>
      <c r="B121" s="40"/>
      <c r="C121" s="41" t="s">
        <v>72</v>
      </c>
      <c r="D121" s="49">
        <f>D77+D80+D88+D93+D98+D101+D107+D115+D118</f>
        <v>20204879</v>
      </c>
      <c r="E121" s="49">
        <f>E77+E80+E88+E93+E98+E101+E107+E115+E118</f>
        <v>35985803</v>
      </c>
      <c r="F121" s="49">
        <f>F77+F80+F88+F93+F98+F101+F107+F115+F118</f>
        <v>21910572</v>
      </c>
      <c r="G121" s="39">
        <f t="shared" si="6"/>
        <v>108.4419857203797</v>
      </c>
      <c r="H121" s="39">
        <f t="shared" si="4"/>
        <v>60.886711351140335</v>
      </c>
    </row>
    <row r="122" spans="1:6" ht="12.75">
      <c r="A122" s="6"/>
      <c r="B122" s="6"/>
      <c r="C122" s="1"/>
      <c r="D122" s="2"/>
      <c r="E122" s="2"/>
      <c r="F122" s="17"/>
    </row>
    <row r="123" spans="2:8" ht="12.75">
      <c r="B123" s="29"/>
      <c r="C123" s="30"/>
      <c r="D123" s="31"/>
      <c r="E123" s="54"/>
      <c r="F123" s="126"/>
      <c r="G123" s="127"/>
      <c r="H123" s="127"/>
    </row>
    <row r="124" spans="2:8" ht="12.75" customHeight="1">
      <c r="B124" s="134" t="s">
        <v>165</v>
      </c>
      <c r="C124" s="134"/>
      <c r="D124" s="134"/>
      <c r="E124" s="134"/>
      <c r="F124" s="134"/>
      <c r="G124" s="134"/>
      <c r="H124" s="134"/>
    </row>
    <row r="125" spans="2:8" ht="12.75" customHeight="1">
      <c r="B125" s="132" t="s">
        <v>104</v>
      </c>
      <c r="C125" s="132" t="s">
        <v>105</v>
      </c>
      <c r="D125" s="116" t="s">
        <v>2</v>
      </c>
      <c r="E125" s="116" t="s">
        <v>3</v>
      </c>
      <c r="F125" s="116" t="s">
        <v>64</v>
      </c>
      <c r="G125" s="118" t="s">
        <v>70</v>
      </c>
      <c r="H125" s="119"/>
    </row>
    <row r="126" spans="2:8" ht="51">
      <c r="B126" s="133"/>
      <c r="C126" s="133"/>
      <c r="D126" s="117"/>
      <c r="E126" s="117"/>
      <c r="F126" s="117"/>
      <c r="G126" s="46" t="s">
        <v>66</v>
      </c>
      <c r="H126" s="46" t="s">
        <v>67</v>
      </c>
    </row>
    <row r="127" spans="2:8" ht="12.75">
      <c r="B127" s="75">
        <v>1</v>
      </c>
      <c r="C127" s="75">
        <v>2</v>
      </c>
      <c r="D127" s="78">
        <v>3</v>
      </c>
      <c r="E127" s="79">
        <v>4</v>
      </c>
      <c r="F127" s="79">
        <v>5</v>
      </c>
      <c r="G127" s="78">
        <v>6</v>
      </c>
      <c r="H127" s="78">
        <v>7</v>
      </c>
    </row>
    <row r="128" spans="2:8" ht="12.75">
      <c r="B128" s="32" t="s">
        <v>21</v>
      </c>
      <c r="C128" s="35" t="s">
        <v>107</v>
      </c>
      <c r="D128" s="82">
        <f>D129+D133+D148+D151+D153</f>
        <v>279705640</v>
      </c>
      <c r="E128" s="82">
        <f>E129+E133+E148+E151+E153</f>
        <v>314665533</v>
      </c>
      <c r="F128" s="82">
        <f>F129+F133+F148+F151+F153</f>
        <v>219134544</v>
      </c>
      <c r="G128" s="81">
        <f aca="true" t="shared" si="7" ref="G128:G147">F128/D128*100</f>
        <v>78.34469980655378</v>
      </c>
      <c r="H128" s="81">
        <f>F128/E128*100</f>
        <v>69.6404661517218</v>
      </c>
    </row>
    <row r="129" spans="2:8" ht="12.75">
      <c r="B129" s="32" t="s">
        <v>108</v>
      </c>
      <c r="C129" s="35" t="s">
        <v>109</v>
      </c>
      <c r="D129" s="82">
        <f>D130+D132</f>
        <v>208910418</v>
      </c>
      <c r="E129" s="83">
        <f>E130+E132</f>
        <v>215512623</v>
      </c>
      <c r="F129" s="83">
        <f>F130+F132</f>
        <v>160653850</v>
      </c>
      <c r="G129" s="81">
        <f t="shared" si="7"/>
        <v>76.90083220263338</v>
      </c>
      <c r="H129" s="81">
        <f>F129/E129*100</f>
        <v>74.54498384533142</v>
      </c>
    </row>
    <row r="130" spans="2:8" ht="12.75">
      <c r="B130" s="33" t="s">
        <v>110</v>
      </c>
      <c r="C130" s="34" t="s">
        <v>111</v>
      </c>
      <c r="D130" s="84">
        <v>171345386</v>
      </c>
      <c r="E130" s="85">
        <v>176473947</v>
      </c>
      <c r="F130" s="85">
        <v>131609646</v>
      </c>
      <c r="G130" s="86">
        <f t="shared" si="7"/>
        <v>76.8095652135039</v>
      </c>
      <c r="H130" s="86">
        <f>F130/E130*100</f>
        <v>74.57737996872706</v>
      </c>
    </row>
    <row r="131" spans="2:8" ht="12.75">
      <c r="B131" s="33" t="s">
        <v>96</v>
      </c>
      <c r="C131" s="34" t="s">
        <v>112</v>
      </c>
      <c r="D131" s="85">
        <f>D130</f>
        <v>171345386</v>
      </c>
      <c r="E131" s="85">
        <v>176436947</v>
      </c>
      <c r="F131" s="85">
        <v>131609646</v>
      </c>
      <c r="G131" s="86">
        <f t="shared" si="7"/>
        <v>76.8095652135039</v>
      </c>
      <c r="H131" s="86">
        <f>F131/E131*100</f>
        <v>74.59301934078468</v>
      </c>
    </row>
    <row r="132" spans="2:8" ht="12.75">
      <c r="B132" s="33" t="s">
        <v>113</v>
      </c>
      <c r="C132" s="34" t="s">
        <v>114</v>
      </c>
      <c r="D132" s="84">
        <v>37565032</v>
      </c>
      <c r="E132" s="85">
        <v>39038676</v>
      </c>
      <c r="F132" s="85">
        <v>29044204</v>
      </c>
      <c r="G132" s="86">
        <f t="shared" si="7"/>
        <v>77.31712833360557</v>
      </c>
      <c r="H132" s="86">
        <f>F132/E132*100</f>
        <v>74.39853749138419</v>
      </c>
    </row>
    <row r="133" spans="2:8" ht="12.75">
      <c r="B133" s="32" t="s">
        <v>115</v>
      </c>
      <c r="C133" s="35" t="s">
        <v>116</v>
      </c>
      <c r="D133" s="87">
        <f>D134+D135+D136+D137+D138+D139+D146</f>
        <v>43121059</v>
      </c>
      <c r="E133" s="87">
        <f>E134+E135+E136+E137+E138+E139+E146</f>
        <v>56684308</v>
      </c>
      <c r="F133" s="87">
        <f>F134+F135+F136+F137+F138+F139+F146</f>
        <v>33691016</v>
      </c>
      <c r="G133" s="81">
        <f t="shared" si="7"/>
        <v>78.13123513501837</v>
      </c>
      <c r="H133" s="81">
        <f aca="true" t="shared" si="8" ref="H133:H153">F133/E133*100</f>
        <v>59.4362305701959</v>
      </c>
    </row>
    <row r="134" spans="2:8" ht="12.75">
      <c r="B134" s="33" t="s">
        <v>117</v>
      </c>
      <c r="C134" s="34" t="s">
        <v>118</v>
      </c>
      <c r="D134" s="84">
        <v>6799092</v>
      </c>
      <c r="E134" s="85">
        <v>11336685</v>
      </c>
      <c r="F134" s="85">
        <v>7984836</v>
      </c>
      <c r="G134" s="86">
        <f t="shared" si="7"/>
        <v>117.4397404829939</v>
      </c>
      <c r="H134" s="86">
        <f t="shared" si="8"/>
        <v>70.43360559105241</v>
      </c>
    </row>
    <row r="135" spans="2:8" ht="12.75">
      <c r="B135" s="33" t="s">
        <v>119</v>
      </c>
      <c r="C135" s="34" t="s">
        <v>120</v>
      </c>
      <c r="D135" s="84">
        <v>327020</v>
      </c>
      <c r="E135" s="85">
        <v>206400</v>
      </c>
      <c r="F135" s="85">
        <v>13221</v>
      </c>
      <c r="G135" s="86">
        <f t="shared" si="7"/>
        <v>4.0428719955966</v>
      </c>
      <c r="H135" s="86">
        <f t="shared" si="8"/>
        <v>6.405523255813954</v>
      </c>
    </row>
    <row r="136" spans="2:8" ht="12.75">
      <c r="B136" s="33" t="s">
        <v>121</v>
      </c>
      <c r="C136" s="34" t="s">
        <v>122</v>
      </c>
      <c r="D136" s="84">
        <v>4182592</v>
      </c>
      <c r="E136" s="85">
        <v>3900172</v>
      </c>
      <c r="F136" s="85">
        <v>1837052</v>
      </c>
      <c r="G136" s="86">
        <f t="shared" si="7"/>
        <v>43.92137698345906</v>
      </c>
      <c r="H136" s="86">
        <f t="shared" si="8"/>
        <v>47.10182012485603</v>
      </c>
    </row>
    <row r="137" spans="2:8" ht="12.75">
      <c r="B137" s="33" t="s">
        <v>123</v>
      </c>
      <c r="C137" s="34" t="s">
        <v>124</v>
      </c>
      <c r="D137" s="84">
        <v>8935546</v>
      </c>
      <c r="E137" s="85">
        <v>14072230</v>
      </c>
      <c r="F137" s="85">
        <v>8105398</v>
      </c>
      <c r="G137" s="86">
        <f t="shared" si="7"/>
        <v>90.70959961484166</v>
      </c>
      <c r="H137" s="86">
        <f t="shared" si="8"/>
        <v>57.59853271300995</v>
      </c>
    </row>
    <row r="138" spans="2:8" ht="12.75">
      <c r="B138" s="33" t="s">
        <v>125</v>
      </c>
      <c r="C138" s="34" t="s">
        <v>126</v>
      </c>
      <c r="D138" s="88">
        <v>30100</v>
      </c>
      <c r="E138" s="85">
        <v>199480</v>
      </c>
      <c r="F138" s="85">
        <v>55497</v>
      </c>
      <c r="G138" s="86">
        <f t="shared" si="7"/>
        <v>184.37541528239203</v>
      </c>
      <c r="H138" s="86">
        <f t="shared" si="8"/>
        <v>27.82083416883898</v>
      </c>
    </row>
    <row r="139" spans="2:8" ht="12.75">
      <c r="B139" s="32" t="s">
        <v>127</v>
      </c>
      <c r="C139" s="35" t="s">
        <v>128</v>
      </c>
      <c r="D139" s="82">
        <f>D140+D141+D142+D143+D144+D145</f>
        <v>22747559</v>
      </c>
      <c r="E139" s="83">
        <f>E140+E141+E142+E143+E144+E145</f>
        <v>26719719</v>
      </c>
      <c r="F139" s="83">
        <f>F140+F141+F142+F143+F144+F145</f>
        <v>15521015</v>
      </c>
      <c r="G139" s="81">
        <f t="shared" si="7"/>
        <v>68.23156277998883</v>
      </c>
      <c r="H139" s="81">
        <f t="shared" si="8"/>
        <v>58.088241871106504</v>
      </c>
    </row>
    <row r="140" spans="2:8" ht="12.75">
      <c r="B140" s="33" t="s">
        <v>129</v>
      </c>
      <c r="C140" s="34" t="s">
        <v>130</v>
      </c>
      <c r="D140" s="84">
        <v>3265780</v>
      </c>
      <c r="E140" s="85">
        <v>2938580</v>
      </c>
      <c r="F140" s="85">
        <v>2145064</v>
      </c>
      <c r="G140" s="86">
        <f>F140/D140*100</f>
        <v>65.68305274697009</v>
      </c>
      <c r="H140" s="86">
        <f t="shared" si="8"/>
        <v>72.99661741385295</v>
      </c>
    </row>
    <row r="141" spans="2:8" ht="12.75">
      <c r="B141" s="33" t="s">
        <v>131</v>
      </c>
      <c r="C141" s="34" t="s">
        <v>132</v>
      </c>
      <c r="D141" s="84">
        <v>647940</v>
      </c>
      <c r="E141" s="85">
        <v>665440</v>
      </c>
      <c r="F141" s="85">
        <v>254123</v>
      </c>
      <c r="G141" s="86">
        <f t="shared" si="7"/>
        <v>39.220143840479054</v>
      </c>
      <c r="H141" s="86">
        <f t="shared" si="8"/>
        <v>38.188717239721086</v>
      </c>
    </row>
    <row r="142" spans="2:8" ht="12.75">
      <c r="B142" s="33" t="s">
        <v>133</v>
      </c>
      <c r="C142" s="34" t="s">
        <v>134</v>
      </c>
      <c r="D142" s="84">
        <v>10462522</v>
      </c>
      <c r="E142" s="85">
        <v>12317522</v>
      </c>
      <c r="F142" s="85">
        <v>6207873</v>
      </c>
      <c r="G142" s="86">
        <f t="shared" si="7"/>
        <v>59.334384195321164</v>
      </c>
      <c r="H142" s="86">
        <f t="shared" si="8"/>
        <v>50.398716560035375</v>
      </c>
    </row>
    <row r="143" spans="2:8" ht="12.75">
      <c r="B143" s="33" t="s">
        <v>135</v>
      </c>
      <c r="C143" s="34" t="s">
        <v>136</v>
      </c>
      <c r="D143" s="84">
        <v>2994620</v>
      </c>
      <c r="E143" s="85">
        <v>4330080</v>
      </c>
      <c r="F143" s="85">
        <v>1600820</v>
      </c>
      <c r="G143" s="86">
        <f t="shared" si="7"/>
        <v>53.456532047471796</v>
      </c>
      <c r="H143" s="86">
        <f t="shared" si="8"/>
        <v>36.96975575508997</v>
      </c>
    </row>
    <row r="144" spans="2:8" ht="12.75">
      <c r="B144" s="33" t="s">
        <v>137</v>
      </c>
      <c r="C144" s="34" t="s">
        <v>138</v>
      </c>
      <c r="D144" s="84">
        <v>3678697</v>
      </c>
      <c r="E144" s="85">
        <v>4770097</v>
      </c>
      <c r="F144" s="85">
        <v>4445471</v>
      </c>
      <c r="G144" s="86">
        <f t="shared" si="7"/>
        <v>120.84363023103018</v>
      </c>
      <c r="H144" s="86">
        <f t="shared" si="8"/>
        <v>93.19456187159297</v>
      </c>
    </row>
    <row r="145" spans="2:8" ht="12.75">
      <c r="B145" s="52">
        <v>2276</v>
      </c>
      <c r="C145" s="26" t="s">
        <v>139</v>
      </c>
      <c r="D145" s="85">
        <v>1698000</v>
      </c>
      <c r="E145" s="85">
        <v>1698000</v>
      </c>
      <c r="F145" s="85">
        <v>867664</v>
      </c>
      <c r="G145" s="95">
        <f t="shared" si="7"/>
        <v>51.099175500588935</v>
      </c>
      <c r="H145" s="95">
        <f t="shared" si="8"/>
        <v>51.099175500588935</v>
      </c>
    </row>
    <row r="146" spans="2:8" ht="25.5">
      <c r="B146" s="32" t="s">
        <v>140</v>
      </c>
      <c r="C146" s="36" t="s">
        <v>141</v>
      </c>
      <c r="D146" s="82">
        <f>D147</f>
        <v>99150</v>
      </c>
      <c r="E146" s="83">
        <f>E147</f>
        <v>249622</v>
      </c>
      <c r="F146" s="83">
        <f>F147</f>
        <v>173997</v>
      </c>
      <c r="G146" s="81">
        <f t="shared" si="7"/>
        <v>175.48865355521937</v>
      </c>
      <c r="H146" s="81">
        <f t="shared" si="8"/>
        <v>69.70419273942201</v>
      </c>
    </row>
    <row r="147" spans="2:8" ht="25.5">
      <c r="B147" s="33" t="s">
        <v>142</v>
      </c>
      <c r="C147" s="34" t="s">
        <v>143</v>
      </c>
      <c r="D147" s="84">
        <v>99150</v>
      </c>
      <c r="E147" s="85">
        <v>249622</v>
      </c>
      <c r="F147" s="85">
        <v>173997</v>
      </c>
      <c r="G147" s="86">
        <f t="shared" si="7"/>
        <v>175.48865355521937</v>
      </c>
      <c r="H147" s="86">
        <f t="shared" si="8"/>
        <v>69.70419273942201</v>
      </c>
    </row>
    <row r="148" spans="2:8" ht="12.75">
      <c r="B148" s="32" t="s">
        <v>144</v>
      </c>
      <c r="C148" s="35" t="s">
        <v>145</v>
      </c>
      <c r="D148" s="91">
        <f>D149+D150</f>
        <v>25949773</v>
      </c>
      <c r="E148" s="91">
        <f>E149+E150</f>
        <v>40257300</v>
      </c>
      <c r="F148" s="91">
        <f>F149+F150</f>
        <v>23014104</v>
      </c>
      <c r="G148" s="81">
        <f>F148/D148*100</f>
        <v>88.68711105873643</v>
      </c>
      <c r="H148" s="81">
        <f t="shared" si="8"/>
        <v>57.16752986414886</v>
      </c>
    </row>
    <row r="149" spans="2:8" ht="25.5">
      <c r="B149" s="33" t="s">
        <v>146</v>
      </c>
      <c r="C149" s="34" t="s">
        <v>147</v>
      </c>
      <c r="D149" s="93">
        <v>25949773</v>
      </c>
      <c r="E149" s="94">
        <v>38015300</v>
      </c>
      <c r="F149" s="94">
        <v>22104104</v>
      </c>
      <c r="G149" s="86">
        <f>F149/D149*100</f>
        <v>85.18033664494868</v>
      </c>
      <c r="H149" s="86">
        <f t="shared" si="8"/>
        <v>58.14528360949407</v>
      </c>
    </row>
    <row r="150" spans="2:8" ht="25.5">
      <c r="B150" s="33">
        <v>2620</v>
      </c>
      <c r="C150" s="34" t="s">
        <v>191</v>
      </c>
      <c r="D150" s="93"/>
      <c r="E150" s="94">
        <v>2242000</v>
      </c>
      <c r="F150" s="94">
        <v>910000</v>
      </c>
      <c r="G150" s="86"/>
      <c r="H150" s="86">
        <f t="shared" si="8"/>
        <v>40.58876003568243</v>
      </c>
    </row>
    <row r="151" spans="2:8" ht="12.75">
      <c r="B151" s="32" t="s">
        <v>148</v>
      </c>
      <c r="C151" s="35" t="s">
        <v>149</v>
      </c>
      <c r="D151" s="91">
        <f>D152</f>
        <v>1527560</v>
      </c>
      <c r="E151" s="90">
        <f>E152</f>
        <v>1928372</v>
      </c>
      <c r="F151" s="90">
        <f>F152</f>
        <v>1637817</v>
      </c>
      <c r="G151" s="81">
        <f>F151/D151*100</f>
        <v>107.21785068998926</v>
      </c>
      <c r="H151" s="81">
        <f t="shared" si="8"/>
        <v>84.93262710721791</v>
      </c>
    </row>
    <row r="152" spans="2:8" ht="12.75">
      <c r="B152" s="33" t="s">
        <v>150</v>
      </c>
      <c r="C152" s="34" t="s">
        <v>151</v>
      </c>
      <c r="D152" s="93">
        <v>1527560</v>
      </c>
      <c r="E152" s="94">
        <v>1928372</v>
      </c>
      <c r="F152" s="94">
        <v>1637817</v>
      </c>
      <c r="G152" s="86">
        <f>F152/D152*100</f>
        <v>107.21785068998926</v>
      </c>
      <c r="H152" s="86">
        <f t="shared" si="8"/>
        <v>84.93262710721791</v>
      </c>
    </row>
    <row r="153" spans="2:8" ht="12.75">
      <c r="B153" s="32" t="s">
        <v>152</v>
      </c>
      <c r="C153" s="35" t="s">
        <v>153</v>
      </c>
      <c r="D153" s="89">
        <v>196830</v>
      </c>
      <c r="E153" s="90">
        <v>282930</v>
      </c>
      <c r="F153" s="90">
        <v>137757</v>
      </c>
      <c r="G153" s="81">
        <f>F153/D153*100</f>
        <v>69.98780673677794</v>
      </c>
      <c r="H153" s="81">
        <f t="shared" si="8"/>
        <v>48.68942848054289</v>
      </c>
    </row>
    <row r="154" spans="2:8" ht="12.75">
      <c r="B154" s="32">
        <v>9000</v>
      </c>
      <c r="C154" s="35" t="s">
        <v>178</v>
      </c>
      <c r="D154" s="89">
        <v>512000</v>
      </c>
      <c r="E154" s="90">
        <v>12000</v>
      </c>
      <c r="F154" s="90"/>
      <c r="G154" s="81"/>
      <c r="H154" s="81"/>
    </row>
    <row r="155" spans="2:8" ht="12.75">
      <c r="B155" s="32"/>
      <c r="C155" s="35" t="s">
        <v>157</v>
      </c>
      <c r="D155" s="89">
        <f>D129+D133+D148+D151+D153+D154</f>
        <v>280217640</v>
      </c>
      <c r="E155" s="89">
        <f>E129+E133+E148+E151+E153+E154</f>
        <v>314677533</v>
      </c>
      <c r="F155" s="89">
        <f>F129+F133+F148+F151+F153+F154</f>
        <v>219134544</v>
      </c>
      <c r="G155" s="81">
        <f>F155/D155*100</f>
        <v>78.20155219350217</v>
      </c>
      <c r="H155" s="81">
        <f>F155/E155*100</f>
        <v>69.63781046294145</v>
      </c>
    </row>
    <row r="156" spans="2:8" ht="12.75">
      <c r="B156" s="71"/>
      <c r="C156" s="72"/>
      <c r="D156" s="112"/>
      <c r="E156" s="112"/>
      <c r="F156" s="112"/>
      <c r="G156" s="113"/>
      <c r="H156" s="113"/>
    </row>
    <row r="157" spans="2:8" ht="12.75">
      <c r="B157" s="71"/>
      <c r="C157" s="72"/>
      <c r="D157" s="73"/>
      <c r="E157" s="73"/>
      <c r="F157" s="73"/>
      <c r="G157" s="74"/>
      <c r="H157" s="74"/>
    </row>
    <row r="158" spans="2:8" ht="15" customHeight="1">
      <c r="B158" s="135" t="s">
        <v>166</v>
      </c>
      <c r="C158" s="135"/>
      <c r="D158" s="135"/>
      <c r="E158" s="135"/>
      <c r="F158" s="135"/>
      <c r="G158" s="135"/>
      <c r="H158" s="135"/>
    </row>
    <row r="159" spans="2:8" ht="12.75">
      <c r="B159" s="132" t="s">
        <v>104</v>
      </c>
      <c r="C159" s="132" t="s">
        <v>105</v>
      </c>
      <c r="D159" s="128" t="s">
        <v>161</v>
      </c>
      <c r="E159" s="128" t="s">
        <v>69</v>
      </c>
      <c r="F159" s="128" t="s">
        <v>64</v>
      </c>
      <c r="G159" s="118" t="s">
        <v>70</v>
      </c>
      <c r="H159" s="119"/>
    </row>
    <row r="160" spans="2:8" ht="76.5">
      <c r="B160" s="133"/>
      <c r="C160" s="133"/>
      <c r="D160" s="129"/>
      <c r="E160" s="129"/>
      <c r="F160" s="129"/>
      <c r="G160" s="46" t="s">
        <v>106</v>
      </c>
      <c r="H160" s="46" t="s">
        <v>71</v>
      </c>
    </row>
    <row r="161" spans="2:8" ht="12.75">
      <c r="B161" s="75">
        <v>1</v>
      </c>
      <c r="C161" s="75">
        <v>2</v>
      </c>
      <c r="D161" s="78">
        <v>3</v>
      </c>
      <c r="E161" s="79">
        <v>4</v>
      </c>
      <c r="F161" s="79">
        <v>5</v>
      </c>
      <c r="G161" s="78">
        <v>6</v>
      </c>
      <c r="H161" s="78">
        <v>7</v>
      </c>
    </row>
    <row r="162" spans="2:8" ht="12.75">
      <c r="B162" s="75">
        <v>2000</v>
      </c>
      <c r="C162" s="75" t="s">
        <v>107</v>
      </c>
      <c r="D162" s="80">
        <f>D163+D167+D185+D183</f>
        <v>7120560</v>
      </c>
      <c r="E162" s="80">
        <f>E163+E167+E185+E183</f>
        <v>20277106</v>
      </c>
      <c r="F162" s="80">
        <f>F163+F167+F185+F183</f>
        <v>13964601</v>
      </c>
      <c r="G162" s="81">
        <f aca="true" t="shared" si="9" ref="G162:G168">F162/D162*100</f>
        <v>196.1166116148168</v>
      </c>
      <c r="H162" s="81">
        <f>F162/E162*100</f>
        <v>68.86880701812181</v>
      </c>
    </row>
    <row r="163" spans="2:8" ht="12.75">
      <c r="B163" s="32" t="s">
        <v>108</v>
      </c>
      <c r="C163" s="35" t="s">
        <v>109</v>
      </c>
      <c r="D163" s="82">
        <f>D164+D166</f>
        <v>1140100</v>
      </c>
      <c r="E163" s="83">
        <f>E164+E166</f>
        <v>1140100</v>
      </c>
      <c r="F163" s="83">
        <f>F164+F166</f>
        <v>595166</v>
      </c>
      <c r="G163" s="81">
        <f t="shared" si="9"/>
        <v>52.20296465222349</v>
      </c>
      <c r="H163" s="81">
        <f>F163/E163*100</f>
        <v>52.20296465222349</v>
      </c>
    </row>
    <row r="164" spans="2:8" ht="12.75">
      <c r="B164" s="33" t="s">
        <v>110</v>
      </c>
      <c r="C164" s="34" t="s">
        <v>111</v>
      </c>
      <c r="D164" s="84">
        <v>901000</v>
      </c>
      <c r="E164" s="85">
        <v>901000</v>
      </c>
      <c r="F164" s="85">
        <v>492020</v>
      </c>
      <c r="G164" s="86">
        <f t="shared" si="9"/>
        <v>54.608213096559375</v>
      </c>
      <c r="H164" s="86">
        <f>F164/E164*100</f>
        <v>54.608213096559375</v>
      </c>
    </row>
    <row r="165" spans="2:8" ht="12.75">
      <c r="B165" s="33" t="s">
        <v>96</v>
      </c>
      <c r="C165" s="34" t="s">
        <v>112</v>
      </c>
      <c r="D165" s="84">
        <v>901000</v>
      </c>
      <c r="E165" s="85">
        <v>901000</v>
      </c>
      <c r="F165" s="85">
        <v>492020</v>
      </c>
      <c r="G165" s="86">
        <f t="shared" si="9"/>
        <v>54.608213096559375</v>
      </c>
      <c r="H165" s="86">
        <f>F165/E165*100</f>
        <v>54.608213096559375</v>
      </c>
    </row>
    <row r="166" spans="2:8" ht="12.75">
      <c r="B166" s="33" t="s">
        <v>113</v>
      </c>
      <c r="C166" s="34" t="s">
        <v>114</v>
      </c>
      <c r="D166" s="84">
        <v>239100</v>
      </c>
      <c r="E166" s="85">
        <v>239100</v>
      </c>
      <c r="F166" s="85">
        <v>103146</v>
      </c>
      <c r="G166" s="86">
        <f t="shared" si="9"/>
        <v>43.13927227101631</v>
      </c>
      <c r="H166" s="86">
        <f>G166/E166*100</f>
        <v>0.018042355613139403</v>
      </c>
    </row>
    <row r="167" spans="2:8" ht="12.75">
      <c r="B167" s="32" t="s">
        <v>115</v>
      </c>
      <c r="C167" s="35" t="s">
        <v>116</v>
      </c>
      <c r="D167" s="87">
        <f>D168+D170+D171+D172+D173+D180+D169</f>
        <v>5887460</v>
      </c>
      <c r="E167" s="87">
        <f>E168+E170+E171+E172+E173+E180+E169</f>
        <v>19043912</v>
      </c>
      <c r="F167" s="87">
        <f>F168+F170+F171+F172+F173+F180+F169</f>
        <v>13355195</v>
      </c>
      <c r="G167" s="81">
        <f t="shared" si="9"/>
        <v>226.84137132141876</v>
      </c>
      <c r="H167" s="81">
        <f aca="true" t="shared" si="10" ref="H167:H179">F167/E167*100</f>
        <v>70.12842214351757</v>
      </c>
    </row>
    <row r="168" spans="2:8" ht="12.75">
      <c r="B168" s="33" t="s">
        <v>117</v>
      </c>
      <c r="C168" s="34" t="s">
        <v>118</v>
      </c>
      <c r="D168" s="84">
        <v>515500</v>
      </c>
      <c r="E168" s="85">
        <v>12242619</v>
      </c>
      <c r="F168" s="85">
        <v>11416533</v>
      </c>
      <c r="G168" s="86">
        <f t="shared" si="9"/>
        <v>2214.652376333657</v>
      </c>
      <c r="H168" s="86">
        <f t="shared" si="10"/>
        <v>93.25237516580398</v>
      </c>
    </row>
    <row r="169" spans="2:8" ht="12.75">
      <c r="B169" s="33">
        <v>2220</v>
      </c>
      <c r="C169" s="34" t="s">
        <v>120</v>
      </c>
      <c r="D169" s="84"/>
      <c r="E169" s="85">
        <v>49900</v>
      </c>
      <c r="F169" s="85">
        <v>37071</v>
      </c>
      <c r="G169" s="86"/>
      <c r="H169" s="86">
        <f t="shared" si="10"/>
        <v>74.29058116232466</v>
      </c>
    </row>
    <row r="170" spans="2:8" ht="12.75">
      <c r="B170" s="33" t="s">
        <v>121</v>
      </c>
      <c r="C170" s="34" t="s">
        <v>122</v>
      </c>
      <c r="D170" s="84">
        <v>3947300</v>
      </c>
      <c r="E170" s="85">
        <v>5201233</v>
      </c>
      <c r="F170" s="85">
        <v>1620432</v>
      </c>
      <c r="G170" s="86">
        <f aca="true" t="shared" si="11" ref="G170:G179">F170/D170*100</f>
        <v>41.051655562029744</v>
      </c>
      <c r="H170" s="86">
        <f t="shared" si="10"/>
        <v>31.154766571695596</v>
      </c>
    </row>
    <row r="171" spans="2:8" ht="12.75">
      <c r="B171" s="33" t="s">
        <v>123</v>
      </c>
      <c r="C171" s="34" t="s">
        <v>124</v>
      </c>
      <c r="D171" s="84">
        <v>1313860</v>
      </c>
      <c r="E171" s="85">
        <v>1313860</v>
      </c>
      <c r="F171" s="85">
        <v>152639</v>
      </c>
      <c r="G171" s="86">
        <f t="shared" si="11"/>
        <v>11.61760004871143</v>
      </c>
      <c r="H171" s="86">
        <f t="shared" si="10"/>
        <v>11.61760004871143</v>
      </c>
    </row>
    <row r="172" spans="2:8" ht="12.75">
      <c r="B172" s="33" t="s">
        <v>125</v>
      </c>
      <c r="C172" s="34" t="s">
        <v>126</v>
      </c>
      <c r="D172" s="88">
        <v>5000</v>
      </c>
      <c r="E172" s="85">
        <v>5000</v>
      </c>
      <c r="F172" s="85">
        <v>0</v>
      </c>
      <c r="G172" s="86">
        <f t="shared" si="11"/>
        <v>0</v>
      </c>
      <c r="H172" s="86">
        <f t="shared" si="10"/>
        <v>0</v>
      </c>
    </row>
    <row r="173" spans="2:8" ht="12.75">
      <c r="B173" s="32" t="s">
        <v>127</v>
      </c>
      <c r="C173" s="35" t="s">
        <v>128</v>
      </c>
      <c r="D173" s="82">
        <f>D174+D175+D178+D179</f>
        <v>97000</v>
      </c>
      <c r="E173" s="82">
        <f>E174+E175+E178+E179</f>
        <v>222500</v>
      </c>
      <c r="F173" s="82">
        <f>F174+F175+F178+F179</f>
        <v>125487</v>
      </c>
      <c r="G173" s="81">
        <f t="shared" si="11"/>
        <v>129.3680412371134</v>
      </c>
      <c r="H173" s="81">
        <f t="shared" si="10"/>
        <v>56.398651685393254</v>
      </c>
    </row>
    <row r="174" spans="2:8" ht="12.75">
      <c r="B174" s="33" t="s">
        <v>129</v>
      </c>
      <c r="C174" s="34" t="s">
        <v>130</v>
      </c>
      <c r="D174" s="84">
        <v>2000</v>
      </c>
      <c r="E174" s="85">
        <v>2000</v>
      </c>
      <c r="F174" s="85">
        <v>0</v>
      </c>
      <c r="G174" s="86">
        <f t="shared" si="11"/>
        <v>0</v>
      </c>
      <c r="H174" s="86">
        <f t="shared" si="10"/>
        <v>0</v>
      </c>
    </row>
    <row r="175" spans="2:8" ht="12.75">
      <c r="B175" s="33" t="s">
        <v>131</v>
      </c>
      <c r="C175" s="34" t="s">
        <v>132</v>
      </c>
      <c r="D175" s="84">
        <v>20500</v>
      </c>
      <c r="E175" s="85">
        <v>20500</v>
      </c>
      <c r="F175" s="85">
        <v>0</v>
      </c>
      <c r="G175" s="86">
        <f t="shared" si="11"/>
        <v>0</v>
      </c>
      <c r="H175" s="86">
        <f t="shared" si="10"/>
        <v>0</v>
      </c>
    </row>
    <row r="176" spans="2:8" ht="12.75">
      <c r="B176" s="76"/>
      <c r="C176" s="98"/>
      <c r="D176" s="77"/>
      <c r="E176" s="77"/>
      <c r="F176" s="130" t="s">
        <v>205</v>
      </c>
      <c r="G176" s="131"/>
      <c r="H176" s="131"/>
    </row>
    <row r="177" spans="2:8" ht="12.75">
      <c r="B177" s="102">
        <v>1</v>
      </c>
      <c r="C177" s="102">
        <v>2</v>
      </c>
      <c r="D177" s="102">
        <v>3</v>
      </c>
      <c r="E177" s="102">
        <v>4</v>
      </c>
      <c r="F177" s="102">
        <v>5</v>
      </c>
      <c r="G177" s="103">
        <v>6</v>
      </c>
      <c r="H177" s="103">
        <v>7</v>
      </c>
    </row>
    <row r="178" spans="2:8" ht="12.75">
      <c r="B178" s="33" t="s">
        <v>133</v>
      </c>
      <c r="C178" s="34" t="s">
        <v>134</v>
      </c>
      <c r="D178" s="84">
        <v>45500</v>
      </c>
      <c r="E178" s="85">
        <v>45500</v>
      </c>
      <c r="F178" s="85"/>
      <c r="G178" s="86">
        <f t="shared" si="11"/>
        <v>0</v>
      </c>
      <c r="H178" s="86">
        <f t="shared" si="10"/>
        <v>0</v>
      </c>
    </row>
    <row r="179" spans="2:8" ht="12.75">
      <c r="B179" s="33" t="s">
        <v>137</v>
      </c>
      <c r="C179" s="34" t="s">
        <v>138</v>
      </c>
      <c r="D179" s="84">
        <v>29000</v>
      </c>
      <c r="E179" s="85">
        <v>154500</v>
      </c>
      <c r="F179" s="85">
        <v>125487</v>
      </c>
      <c r="G179" s="86">
        <f t="shared" si="11"/>
        <v>432.71379310344827</v>
      </c>
      <c r="H179" s="86">
        <f t="shared" si="10"/>
        <v>81.22135922330096</v>
      </c>
    </row>
    <row r="180" spans="2:8" ht="25.5">
      <c r="B180" s="32" t="s">
        <v>140</v>
      </c>
      <c r="C180" s="36" t="s">
        <v>141</v>
      </c>
      <c r="D180" s="82">
        <f>D182+D181</f>
        <v>8800</v>
      </c>
      <c r="E180" s="82">
        <f>E182+E181</f>
        <v>8800</v>
      </c>
      <c r="F180" s="82">
        <f>F182+F181</f>
        <v>3033</v>
      </c>
      <c r="G180" s="81">
        <f>G182</f>
        <v>17.614285714285714</v>
      </c>
      <c r="H180" s="81">
        <f>H182</f>
        <v>17.614285714285714</v>
      </c>
    </row>
    <row r="181" spans="2:8" s="18" customFormat="1" ht="25.5">
      <c r="B181" s="33">
        <v>2281</v>
      </c>
      <c r="C181" s="26" t="s">
        <v>141</v>
      </c>
      <c r="D181" s="84">
        <v>1800</v>
      </c>
      <c r="E181" s="84">
        <v>1800</v>
      </c>
      <c r="F181" s="84">
        <v>1800</v>
      </c>
      <c r="G181" s="86">
        <f aca="true" t="shared" si="12" ref="G181:G191">F181/D181*100</f>
        <v>100</v>
      </c>
      <c r="H181" s="86">
        <f>F181/E181*100</f>
        <v>100</v>
      </c>
    </row>
    <row r="182" spans="2:8" ht="25.5">
      <c r="B182" s="33" t="s">
        <v>142</v>
      </c>
      <c r="C182" s="34" t="s">
        <v>143</v>
      </c>
      <c r="D182" s="84">
        <v>7000</v>
      </c>
      <c r="E182" s="85">
        <v>7000</v>
      </c>
      <c r="F182" s="85">
        <v>1233</v>
      </c>
      <c r="G182" s="86">
        <f t="shared" si="12"/>
        <v>17.614285714285714</v>
      </c>
      <c r="H182" s="86">
        <f>F182/E182*100</f>
        <v>17.614285714285714</v>
      </c>
    </row>
    <row r="183" spans="2:8" ht="12.75">
      <c r="B183" s="32">
        <v>2600</v>
      </c>
      <c r="C183" s="35" t="s">
        <v>145</v>
      </c>
      <c r="D183" s="82">
        <f>D184</f>
        <v>50000</v>
      </c>
      <c r="E183" s="82">
        <f>E184</f>
        <v>50000</v>
      </c>
      <c r="F183" s="82">
        <f>F184</f>
        <v>14000</v>
      </c>
      <c r="G183" s="86">
        <f t="shared" si="12"/>
        <v>28.000000000000004</v>
      </c>
      <c r="H183" s="86">
        <f>F183/E183*100</f>
        <v>28.000000000000004</v>
      </c>
    </row>
    <row r="184" spans="2:8" s="28" customFormat="1" ht="25.5">
      <c r="B184" s="33">
        <v>2610</v>
      </c>
      <c r="C184" s="34" t="s">
        <v>237</v>
      </c>
      <c r="D184" s="84">
        <v>50000</v>
      </c>
      <c r="E184" s="85">
        <v>50000</v>
      </c>
      <c r="F184" s="85">
        <v>14000</v>
      </c>
      <c r="G184" s="86">
        <f t="shared" si="12"/>
        <v>28.000000000000004</v>
      </c>
      <c r="H184" s="86">
        <f>F184/E184*100</f>
        <v>28.000000000000004</v>
      </c>
    </row>
    <row r="185" spans="2:8" ht="12.75">
      <c r="B185" s="32" t="s">
        <v>152</v>
      </c>
      <c r="C185" s="35" t="s">
        <v>153</v>
      </c>
      <c r="D185" s="89">
        <v>43000</v>
      </c>
      <c r="E185" s="90">
        <v>43094</v>
      </c>
      <c r="F185" s="90">
        <v>240</v>
      </c>
      <c r="G185" s="81">
        <f t="shared" si="12"/>
        <v>0.5581395348837209</v>
      </c>
      <c r="H185" s="81">
        <f>F185/E185*100</f>
        <v>0.5569220773193484</v>
      </c>
    </row>
    <row r="186" spans="2:8" ht="12.75">
      <c r="B186" s="32" t="s">
        <v>24</v>
      </c>
      <c r="C186" s="32" t="s">
        <v>154</v>
      </c>
      <c r="D186" s="91">
        <f>D187+D192</f>
        <v>13084320</v>
      </c>
      <c r="E186" s="91">
        <f>E187+E192</f>
        <v>15708697</v>
      </c>
      <c r="F186" s="91">
        <f>F187+F192</f>
        <v>7015621</v>
      </c>
      <c r="G186" s="81">
        <f t="shared" si="12"/>
        <v>53.618537302664556</v>
      </c>
      <c r="H186" s="81">
        <f aca="true" t="shared" si="13" ref="H186:H196">F186/E186*100</f>
        <v>44.66074429979775</v>
      </c>
    </row>
    <row r="187" spans="2:8" ht="12.75">
      <c r="B187" s="33">
        <v>3100</v>
      </c>
      <c r="C187" s="34" t="s">
        <v>158</v>
      </c>
      <c r="D187" s="92">
        <f>D188+D190+D191+D189</f>
        <v>3727235</v>
      </c>
      <c r="E187" s="92">
        <f>E188+E190+E191+E189</f>
        <v>6351612</v>
      </c>
      <c r="F187" s="92">
        <f>F188+F190+F191+F189</f>
        <v>3992209</v>
      </c>
      <c r="G187" s="86">
        <f t="shared" si="12"/>
        <v>107.10913049485744</v>
      </c>
      <c r="H187" s="86">
        <f t="shared" si="13"/>
        <v>62.853477196025196</v>
      </c>
    </row>
    <row r="188" spans="2:8" ht="25.5">
      <c r="B188" s="33">
        <v>3110</v>
      </c>
      <c r="C188" s="34" t="s">
        <v>159</v>
      </c>
      <c r="D188" s="93">
        <v>963235</v>
      </c>
      <c r="E188" s="94">
        <v>3587612</v>
      </c>
      <c r="F188" s="94">
        <v>3030182</v>
      </c>
      <c r="G188" s="81">
        <f t="shared" si="12"/>
        <v>314.5838762088172</v>
      </c>
      <c r="H188" s="81">
        <f t="shared" si="13"/>
        <v>84.46236661043613</v>
      </c>
    </row>
    <row r="189" spans="2:8" ht="12.75">
      <c r="B189" s="33">
        <v>3122</v>
      </c>
      <c r="C189" s="34" t="s">
        <v>219</v>
      </c>
      <c r="D189" s="93">
        <v>1090000</v>
      </c>
      <c r="E189" s="94">
        <v>1090000</v>
      </c>
      <c r="F189" s="94">
        <v>350000</v>
      </c>
      <c r="G189" s="81">
        <f t="shared" si="12"/>
        <v>32.11009174311927</v>
      </c>
      <c r="H189" s="81">
        <f t="shared" si="13"/>
        <v>32.11009174311927</v>
      </c>
    </row>
    <row r="190" spans="2:8" ht="12.75">
      <c r="B190" s="33">
        <v>3132</v>
      </c>
      <c r="C190" s="34" t="s">
        <v>160</v>
      </c>
      <c r="D190" s="93">
        <v>1318000</v>
      </c>
      <c r="E190" s="94">
        <v>1318000</v>
      </c>
      <c r="F190" s="94">
        <v>612027</v>
      </c>
      <c r="G190" s="81">
        <f t="shared" si="12"/>
        <v>46.436039453717754</v>
      </c>
      <c r="H190" s="81">
        <f t="shared" si="13"/>
        <v>46.436039453717754</v>
      </c>
    </row>
    <row r="191" spans="2:8" ht="12.75">
      <c r="B191" s="33">
        <v>3142</v>
      </c>
      <c r="C191" s="34" t="s">
        <v>204</v>
      </c>
      <c r="D191" s="93">
        <v>356000</v>
      </c>
      <c r="E191" s="94">
        <v>356000</v>
      </c>
      <c r="F191" s="94"/>
      <c r="G191" s="81">
        <f t="shared" si="12"/>
        <v>0</v>
      </c>
      <c r="H191" s="81">
        <f t="shared" si="13"/>
        <v>0</v>
      </c>
    </row>
    <row r="192" spans="2:8" ht="12.75">
      <c r="B192" s="32" t="s">
        <v>155</v>
      </c>
      <c r="C192" s="35" t="s">
        <v>156</v>
      </c>
      <c r="D192" s="91">
        <f>D193+D194+D195</f>
        <v>9357085</v>
      </c>
      <c r="E192" s="91">
        <f>E193+E194+E195</f>
        <v>9357085</v>
      </c>
      <c r="F192" s="91">
        <f>F193+F194+F195</f>
        <v>3023412</v>
      </c>
      <c r="G192" s="81">
        <f>F192/D192*100</f>
        <v>32.31147307094036</v>
      </c>
      <c r="H192" s="81">
        <f t="shared" si="13"/>
        <v>32.31147307094036</v>
      </c>
    </row>
    <row r="193" spans="2:8" ht="25.5">
      <c r="B193" s="33">
        <v>3210</v>
      </c>
      <c r="C193" s="34" t="s">
        <v>194</v>
      </c>
      <c r="D193" s="93">
        <v>1868032</v>
      </c>
      <c r="E193" s="94">
        <v>1868032</v>
      </c>
      <c r="F193" s="94">
        <v>1573412</v>
      </c>
      <c r="G193" s="81">
        <f>F193/D193*100</f>
        <v>84.22832157050843</v>
      </c>
      <c r="H193" s="81">
        <f t="shared" si="13"/>
        <v>84.22832157050843</v>
      </c>
    </row>
    <row r="194" spans="2:8" ht="12.75">
      <c r="B194" s="33">
        <v>3220</v>
      </c>
      <c r="C194" s="34" t="s">
        <v>195</v>
      </c>
      <c r="D194" s="93">
        <v>2430000</v>
      </c>
      <c r="E194" s="94">
        <v>2430000</v>
      </c>
      <c r="F194" s="94">
        <v>1450000</v>
      </c>
      <c r="G194" s="81">
        <f>F194/D194*100</f>
        <v>59.67078189300411</v>
      </c>
      <c r="H194" s="81">
        <f t="shared" si="13"/>
        <v>59.67078189300411</v>
      </c>
    </row>
    <row r="195" spans="2:8" ht="12.75">
      <c r="B195" s="33">
        <v>3240</v>
      </c>
      <c r="C195" s="34" t="s">
        <v>238</v>
      </c>
      <c r="D195" s="93">
        <v>5059053</v>
      </c>
      <c r="E195" s="94">
        <v>5059053</v>
      </c>
      <c r="F195" s="94"/>
      <c r="G195" s="81"/>
      <c r="H195" s="81"/>
    </row>
    <row r="196" spans="2:8" ht="12.75">
      <c r="B196" s="50"/>
      <c r="C196" s="32" t="s">
        <v>157</v>
      </c>
      <c r="D196" s="90">
        <f>D162+D186</f>
        <v>20204880</v>
      </c>
      <c r="E196" s="90">
        <f>E162+E186</f>
        <v>35985803</v>
      </c>
      <c r="F196" s="90">
        <f>F162+F186</f>
        <v>20980222</v>
      </c>
      <c r="G196" s="81">
        <f>F196/D196*100</f>
        <v>103.83739967770163</v>
      </c>
      <c r="H196" s="81">
        <f t="shared" si="13"/>
        <v>58.30138624390291</v>
      </c>
    </row>
    <row r="197" spans="4:6" ht="12.75">
      <c r="D197" s="53"/>
      <c r="E197" s="53"/>
      <c r="F197" s="56"/>
    </row>
    <row r="198" spans="2:8" ht="18.75">
      <c r="B198" s="96" t="s">
        <v>239</v>
      </c>
      <c r="C198" s="96"/>
      <c r="D198" s="51"/>
      <c r="E198" s="114" t="s">
        <v>240</v>
      </c>
      <c r="F198" s="114"/>
      <c r="G198" s="114"/>
      <c r="H198" s="114"/>
    </row>
    <row r="200" ht="12.75">
      <c r="F200" s="17"/>
    </row>
    <row r="201" spans="4:6" ht="12.75">
      <c r="D201" s="53"/>
      <c r="E201" s="53"/>
      <c r="F201" s="56"/>
    </row>
    <row r="202" spans="4:6" ht="12.75">
      <c r="D202" s="53"/>
      <c r="E202" s="53"/>
      <c r="F202" s="56"/>
    </row>
    <row r="203" spans="4:6" ht="12.75">
      <c r="D203" s="53"/>
      <c r="E203" s="53"/>
      <c r="F203" s="56"/>
    </row>
    <row r="204" spans="4:6" ht="12.75">
      <c r="D204" s="53"/>
      <c r="E204" s="53"/>
      <c r="F204" s="56"/>
    </row>
    <row r="205" spans="4:6" ht="12.75">
      <c r="D205" s="53"/>
      <c r="E205" s="53"/>
      <c r="F205" s="56"/>
    </row>
    <row r="206" spans="4:6" ht="12.75">
      <c r="D206" s="53"/>
      <c r="E206" s="53"/>
      <c r="F206" s="56"/>
    </row>
    <row r="207" spans="4:6" ht="12.75">
      <c r="D207" s="53"/>
      <c r="E207" s="53"/>
      <c r="F207" s="56"/>
    </row>
    <row r="208" spans="4:6" ht="12.75">
      <c r="D208" s="53"/>
      <c r="E208" s="53"/>
      <c r="F208" s="56"/>
    </row>
    <row r="209" spans="4:6" ht="12.75">
      <c r="D209" s="53"/>
      <c r="E209" s="53"/>
      <c r="F209" s="56"/>
    </row>
    <row r="210" spans="4:6" ht="12.75">
      <c r="D210" s="53"/>
      <c r="E210" s="53"/>
      <c r="F210" s="56"/>
    </row>
    <row r="211" spans="4:6" ht="12.75">
      <c r="D211" s="53"/>
      <c r="E211" s="53"/>
      <c r="F211" s="56"/>
    </row>
    <row r="212" spans="4:6" ht="12.75">
      <c r="D212" s="53"/>
      <c r="E212" s="53"/>
      <c r="F212" s="56"/>
    </row>
  </sheetData>
  <sheetProtection/>
  <mergeCells count="33">
    <mergeCell ref="F176:H176"/>
    <mergeCell ref="A2:F2"/>
    <mergeCell ref="D125:D126"/>
    <mergeCell ref="E125:E126"/>
    <mergeCell ref="B158:H158"/>
    <mergeCell ref="G74:H74"/>
    <mergeCell ref="B159:B160"/>
    <mergeCell ref="C159:C160"/>
    <mergeCell ref="D159:D160"/>
    <mergeCell ref="E159:E160"/>
    <mergeCell ref="F159:F160"/>
    <mergeCell ref="F59:H59"/>
    <mergeCell ref="B125:B126"/>
    <mergeCell ref="B124:H124"/>
    <mergeCell ref="C125:C126"/>
    <mergeCell ref="G159:H159"/>
    <mergeCell ref="F102:H102"/>
    <mergeCell ref="E1:H1"/>
    <mergeCell ref="D5:D6"/>
    <mergeCell ref="F5:F6"/>
    <mergeCell ref="G5:H5"/>
    <mergeCell ref="E5:E6"/>
    <mergeCell ref="F123:H123"/>
    <mergeCell ref="E198:H198"/>
    <mergeCell ref="E74:E75"/>
    <mergeCell ref="F74:F75"/>
    <mergeCell ref="F125:F126"/>
    <mergeCell ref="G125:H125"/>
    <mergeCell ref="A3:F3"/>
    <mergeCell ref="B5:B6"/>
    <mergeCell ref="D74:D75"/>
    <mergeCell ref="C74:C75"/>
    <mergeCell ref="C5:C6"/>
  </mergeCells>
  <printOptions/>
  <pageMargins left="0.5905511811023623" right="0.5905511811023623" top="0.06416666666666666" bottom="0.3937007874015748" header="0" footer="0"/>
  <pageSetup fitToHeight="500" horizontalDpi="600" verticalDpi="600" orientation="portrait" paperSize="9" scale="67" r:id="rId1"/>
  <rowBreaks count="1" manualBreakCount="1"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2023-11-03T13:08:27Z</cp:lastPrinted>
  <dcterms:created xsi:type="dcterms:W3CDTF">2020-01-09T08:29:00Z</dcterms:created>
  <dcterms:modified xsi:type="dcterms:W3CDTF">2023-12-01T08:12:00Z</dcterms:modified>
  <cp:category/>
  <cp:version/>
  <cp:contentType/>
  <cp:contentStatus/>
</cp:coreProperties>
</file>