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665" windowHeight="7725" activeTab="0"/>
  </bookViews>
  <sheets>
    <sheet name="тариф" sheetId="6" r:id="rId1"/>
  </sheets>
  <definedNames/>
  <calcPr calcId="162913"/>
</workbook>
</file>

<file path=xl/sharedStrings.xml><?xml version="1.0" encoding="utf-8"?>
<sst xmlns="http://schemas.openxmlformats.org/spreadsheetml/2006/main" count="48" uniqueCount="32">
  <si>
    <t>грн.</t>
  </si>
  <si>
    <t>Гкал</t>
  </si>
  <si>
    <t>ПДВ 20%</t>
  </si>
  <si>
    <t xml:space="preserve">  Статті витрат</t>
  </si>
  <si>
    <t>Загальна сума витрат</t>
  </si>
  <si>
    <t>Нарахування на зарплату (22%)</t>
  </si>
  <si>
    <t>Всього витрат</t>
  </si>
  <si>
    <t>Обсяг річної реалізації теплової енергії</t>
  </si>
  <si>
    <t>Вироблено  теплової енергії</t>
  </si>
  <si>
    <t>ГКал</t>
  </si>
  <si>
    <t>Загальновиробничі витрати, в т.ч.:</t>
  </si>
  <si>
    <t>Нарахування на заробітну плату (22%)</t>
  </si>
  <si>
    <t>Адміністративні витрати</t>
  </si>
  <si>
    <t>Поточний ремонт і матеріали</t>
  </si>
  <si>
    <t>РАЗОМ ПРЯМИХ ВИТРАТ</t>
  </si>
  <si>
    <t>Рентабельність (5%)</t>
  </si>
  <si>
    <t>Заробітна плата машиністів  20 чол</t>
  </si>
  <si>
    <t>Собівартість Гкал ( п12: п13)</t>
  </si>
  <si>
    <t xml:space="preserve">ВАРТІСТЬ 1 ГКАЛ </t>
  </si>
  <si>
    <t>Вода (48,72 грн/куб.м)</t>
  </si>
  <si>
    <t xml:space="preserve">Паливо (дрова)  =3100 Гкал х 1,0 м3 х 1000 грн. </t>
  </si>
  <si>
    <t>Електроенергія  3100 Гкал х 37.1 квт/год х 6,07 грн.</t>
  </si>
  <si>
    <t>РАЗОМ (п.15+ п.16)</t>
  </si>
  <si>
    <t>Заробітна плата (начальник дільниці- 1 чол, слюсарі - 4 чол,електрозварник - 1чол,  робітник - 1 чол,  інженер з ПВ - 1)</t>
  </si>
  <si>
    <t>РОЗРАХУНОК ТАРИФУ НА ТЕПЛОВУ ЕНЕРГІЮ 
(виробництво, транспортування і постачання) 
для КОМУНАЛЬНОГО ПІДПРИЄМСТВА 
"ЖИТЛОВО-ЕКСПЛУАТАЦІЙНА КОНТОРА БАРИШІВСЬКОЇ СЕЛИЩНОЇ РАДИ"</t>
  </si>
  <si>
    <t>№ 
з/п</t>
  </si>
  <si>
    <t>Одиниця виміру</t>
  </si>
  <si>
    <t>Витрати на 1 Гкал</t>
  </si>
  <si>
    <t>Струк-тура собівар-тості %</t>
  </si>
  <si>
    <t xml:space="preserve">Директор КП "Житлово-експлуатаційна контора Баришівської селищної ради
</t>
  </si>
  <si>
    <t>Юрій  ШУЛЯК</t>
  </si>
  <si>
    <t>Додаток 
до рішення виконавчого комітету 
Баришівської селищної ради 
від 13.10.2023 №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</si>
</sst>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 topLeftCell="A1">
      <selection activeCell="D1" sqref="D1:F1"/>
    </sheetView>
  </sheetViews>
  <sheetFormatPr defaultColWidth="9.140625" defaultRowHeight="15"/>
  <cols>
    <col min="1" max="1" width="5.57421875" style="0" customWidth="1"/>
    <col min="2" max="2" width="54.140625" style="0" customWidth="1"/>
    <col min="3" max="3" width="14.421875" style="0" customWidth="1"/>
    <col min="4" max="4" width="16.28125" style="0" customWidth="1"/>
    <col min="5" max="5" width="12.7109375" style="0" customWidth="1"/>
    <col min="6" max="6" width="12.57421875" style="0" customWidth="1"/>
  </cols>
  <sheetData>
    <row r="1" spans="4:6" ht="78" customHeight="1">
      <c r="D1" s="25" t="s">
        <v>31</v>
      </c>
      <c r="E1" s="26"/>
      <c r="F1" s="26"/>
    </row>
    <row r="3" spans="1:6" ht="13.5" customHeight="1">
      <c r="A3" s="23" t="s">
        <v>24</v>
      </c>
      <c r="B3" s="24"/>
      <c r="C3" s="24"/>
      <c r="D3" s="24"/>
      <c r="E3" s="24"/>
      <c r="F3" s="24"/>
    </row>
    <row r="4" spans="1:6" ht="15" customHeight="1" hidden="1">
      <c r="A4" s="24"/>
      <c r="B4" s="24"/>
      <c r="C4" s="24"/>
      <c r="D4" s="24"/>
      <c r="E4" s="24"/>
      <c r="F4" s="24"/>
    </row>
    <row r="5" spans="1:6" ht="18.75" customHeight="1">
      <c r="A5" s="24"/>
      <c r="B5" s="24"/>
      <c r="C5" s="24"/>
      <c r="D5" s="24"/>
      <c r="E5" s="24"/>
      <c r="F5" s="24"/>
    </row>
    <row r="6" spans="1:6" ht="45" customHeight="1">
      <c r="A6" s="24"/>
      <c r="B6" s="24"/>
      <c r="C6" s="24"/>
      <c r="D6" s="24"/>
      <c r="E6" s="24"/>
      <c r="F6" s="24"/>
    </row>
    <row r="7" spans="1:6" ht="31.5" customHeight="1">
      <c r="A7" s="2"/>
      <c r="B7" s="22"/>
      <c r="C7" s="22"/>
      <c r="D7" s="22"/>
      <c r="E7" s="3"/>
      <c r="F7" s="3"/>
    </row>
    <row r="8" spans="1:6" ht="75">
      <c r="A8" s="18" t="s">
        <v>25</v>
      </c>
      <c r="B8" s="18" t="s">
        <v>3</v>
      </c>
      <c r="C8" s="18" t="s">
        <v>26</v>
      </c>
      <c r="D8" s="18" t="s">
        <v>4</v>
      </c>
      <c r="E8" s="18" t="s">
        <v>27</v>
      </c>
      <c r="F8" s="18" t="s">
        <v>28</v>
      </c>
    </row>
    <row r="9" spans="1:6" ht="37.5">
      <c r="A9" s="4">
        <v>1</v>
      </c>
      <c r="B9" s="5" t="s">
        <v>20</v>
      </c>
      <c r="C9" s="19" t="s">
        <v>0</v>
      </c>
      <c r="D9" s="6">
        <f>D22*1*1000</f>
        <v>3100000</v>
      </c>
      <c r="E9" s="6">
        <f>D9/D21</f>
        <v>1062.6264011243272</v>
      </c>
      <c r="F9" s="7">
        <f>D9/D20%</f>
        <v>38.487613575248616</v>
      </c>
    </row>
    <row r="10" spans="1:6" ht="38.25" customHeight="1">
      <c r="A10" s="4">
        <v>2</v>
      </c>
      <c r="B10" s="5" t="s">
        <v>21</v>
      </c>
      <c r="C10" s="19" t="s">
        <v>0</v>
      </c>
      <c r="D10" s="6">
        <f>D22*37.1*6.07</f>
        <v>698110.7000000001</v>
      </c>
      <c r="E10" s="6">
        <f>D10/D21</f>
        <v>239.30027765399515</v>
      </c>
      <c r="F10" s="7">
        <f>D10/D20%</f>
        <v>8.667295114305263</v>
      </c>
    </row>
    <row r="11" spans="1:6" ht="18.75">
      <c r="A11" s="4">
        <v>3</v>
      </c>
      <c r="B11" s="5" t="s">
        <v>19</v>
      </c>
      <c r="C11" s="19" t="s">
        <v>0</v>
      </c>
      <c r="D11" s="6">
        <v>89421</v>
      </c>
      <c r="E11" s="6">
        <f>D11/D21</f>
        <v>30.651972714496278</v>
      </c>
      <c r="F11" s="7">
        <f>D11/D20%</f>
        <v>1.110193836616873</v>
      </c>
    </row>
    <row r="12" spans="1:6" ht="18.75">
      <c r="A12" s="4">
        <v>4</v>
      </c>
      <c r="B12" s="5" t="s">
        <v>16</v>
      </c>
      <c r="C12" s="19" t="s">
        <v>0</v>
      </c>
      <c r="D12" s="6">
        <v>1425209</v>
      </c>
      <c r="E12" s="6">
        <f>D12/D21</f>
        <v>488.5370033935488</v>
      </c>
      <c r="F12" s="7">
        <f>D12/D20%</f>
        <v>17.694481695473065</v>
      </c>
    </row>
    <row r="13" spans="1:6" ht="18.75">
      <c r="A13" s="4">
        <v>5</v>
      </c>
      <c r="B13" s="5" t="s">
        <v>5</v>
      </c>
      <c r="C13" s="19" t="s">
        <v>0</v>
      </c>
      <c r="D13" s="6">
        <f>D12*22%</f>
        <v>313545.98</v>
      </c>
      <c r="E13" s="6">
        <f>D13/D21</f>
        <v>107.47814074658073</v>
      </c>
      <c r="F13" s="7">
        <f>D13/D20%</f>
        <v>3.892785973004074</v>
      </c>
    </row>
    <row r="14" spans="1:6" ht="18.75">
      <c r="A14" s="4">
        <v>6</v>
      </c>
      <c r="B14" s="5" t="s">
        <v>13</v>
      </c>
      <c r="C14" s="19" t="s">
        <v>0</v>
      </c>
      <c r="D14" s="6">
        <v>112340</v>
      </c>
      <c r="E14" s="6">
        <f>D14/D21</f>
        <v>38.50820964590546</v>
      </c>
      <c r="F14" s="7">
        <f>D14/D20%</f>
        <v>1.3947414545301386</v>
      </c>
    </row>
    <row r="15" spans="1:6" ht="18.75">
      <c r="A15" s="4">
        <v>7</v>
      </c>
      <c r="B15" s="8" t="s">
        <v>14</v>
      </c>
      <c r="C15" s="20" t="s">
        <v>0</v>
      </c>
      <c r="D15" s="9">
        <f>SUM(D9:D14)</f>
        <v>5738626.68</v>
      </c>
      <c r="E15" s="9">
        <f>D15/D21</f>
        <v>1967.1020052788535</v>
      </c>
      <c r="F15" s="10">
        <f>D15/D20%</f>
        <v>71.24711164917802</v>
      </c>
    </row>
    <row r="16" spans="1:6" ht="18.75">
      <c r="A16" s="4">
        <v>8</v>
      </c>
      <c r="B16" s="8" t="s">
        <v>10</v>
      </c>
      <c r="C16" s="20" t="s">
        <v>0</v>
      </c>
      <c r="D16" s="9">
        <f>D17+D18</f>
        <v>1656428.7212</v>
      </c>
      <c r="E16" s="9">
        <f>D16/D21</f>
        <v>567.7951260412025</v>
      </c>
      <c r="F16" s="10">
        <f>D16/D20%</f>
        <v>20.56515759241575</v>
      </c>
    </row>
    <row r="17" spans="1:6" ht="56.25">
      <c r="A17" s="4">
        <v>9</v>
      </c>
      <c r="B17" s="11" t="s">
        <v>23</v>
      </c>
      <c r="C17" s="19" t="s">
        <v>0</v>
      </c>
      <c r="D17" s="6">
        <v>1357728.46</v>
      </c>
      <c r="E17" s="6">
        <f>D17/D21</f>
        <v>465.40584101737903</v>
      </c>
      <c r="F17" s="7">
        <f>D17/D20%</f>
        <v>16.85668655116045</v>
      </c>
    </row>
    <row r="18" spans="1:6" ht="18.75">
      <c r="A18" s="4">
        <v>10</v>
      </c>
      <c r="B18" s="5" t="s">
        <v>11</v>
      </c>
      <c r="C18" s="19" t="s">
        <v>0</v>
      </c>
      <c r="D18" s="6">
        <f>D17*22%</f>
        <v>298700.2612</v>
      </c>
      <c r="E18" s="6">
        <f>D18/D21</f>
        <v>102.38928502382339</v>
      </c>
      <c r="F18" s="7">
        <f>D18/D20%</f>
        <v>3.7084710412552995</v>
      </c>
    </row>
    <row r="19" spans="1:6" ht="18.75">
      <c r="A19" s="12">
        <v>11</v>
      </c>
      <c r="B19" s="13" t="s">
        <v>12</v>
      </c>
      <c r="C19" s="21" t="s">
        <v>0</v>
      </c>
      <c r="D19" s="14">
        <v>659484</v>
      </c>
      <c r="E19" s="14">
        <f>D19/D21</f>
        <v>226.05971274808897</v>
      </c>
      <c r="F19" s="15">
        <f>D19/D20%</f>
        <v>8.187730758406213</v>
      </c>
    </row>
    <row r="20" spans="1:6" ht="18.75">
      <c r="A20" s="12">
        <v>12</v>
      </c>
      <c r="B20" s="13" t="s">
        <v>6</v>
      </c>
      <c r="C20" s="21" t="s">
        <v>0</v>
      </c>
      <c r="D20" s="14">
        <f>D15+D16+D19</f>
        <v>8054539.4012</v>
      </c>
      <c r="E20" s="14">
        <f>E15+E16+E19</f>
        <v>2760.956844068145</v>
      </c>
      <c r="F20" s="15">
        <v>100</v>
      </c>
    </row>
    <row r="21" spans="1:6" ht="18.75">
      <c r="A21" s="4">
        <v>13</v>
      </c>
      <c r="B21" s="8" t="s">
        <v>7</v>
      </c>
      <c r="C21" s="20" t="s">
        <v>1</v>
      </c>
      <c r="D21" s="9">
        <v>2917.3</v>
      </c>
      <c r="E21" s="6"/>
      <c r="F21" s="6"/>
    </row>
    <row r="22" spans="1:6" ht="18.75">
      <c r="A22" s="4">
        <v>14</v>
      </c>
      <c r="B22" s="5" t="s">
        <v>8</v>
      </c>
      <c r="C22" s="19" t="s">
        <v>9</v>
      </c>
      <c r="D22" s="6">
        <v>3100</v>
      </c>
      <c r="E22" s="6"/>
      <c r="F22" s="6"/>
    </row>
    <row r="23" spans="1:6" ht="18.75">
      <c r="A23" s="4">
        <v>15</v>
      </c>
      <c r="B23" s="13" t="s">
        <v>17</v>
      </c>
      <c r="C23" s="21" t="s">
        <v>0</v>
      </c>
      <c r="D23" s="14">
        <f>D20/D21</f>
        <v>2760.956844068145</v>
      </c>
      <c r="E23" s="16"/>
      <c r="F23" s="16"/>
    </row>
    <row r="24" spans="1:6" ht="18.75">
      <c r="A24" s="4">
        <v>16</v>
      </c>
      <c r="B24" s="17" t="s">
        <v>15</v>
      </c>
      <c r="C24" s="18" t="s">
        <v>0</v>
      </c>
      <c r="D24" s="16">
        <f>D23*5%</f>
        <v>138.04784220340727</v>
      </c>
      <c r="E24" s="16"/>
      <c r="F24" s="16"/>
    </row>
    <row r="25" spans="1:6" ht="18.75">
      <c r="A25" s="4">
        <v>17</v>
      </c>
      <c r="B25" s="17" t="s">
        <v>22</v>
      </c>
      <c r="C25" s="18" t="s">
        <v>0</v>
      </c>
      <c r="D25" s="16">
        <f>D23+D24</f>
        <v>2899.004686271552</v>
      </c>
      <c r="E25" s="16"/>
      <c r="F25" s="16"/>
    </row>
    <row r="26" spans="1:6" ht="18.75">
      <c r="A26" s="4">
        <v>18</v>
      </c>
      <c r="B26" s="17" t="s">
        <v>2</v>
      </c>
      <c r="C26" s="18" t="s">
        <v>0</v>
      </c>
      <c r="D26" s="16">
        <f>D25*20%</f>
        <v>579.8009372543105</v>
      </c>
      <c r="E26" s="16"/>
      <c r="F26" s="16"/>
    </row>
    <row r="27" spans="1:6" ht="18.75">
      <c r="A27" s="4">
        <v>19</v>
      </c>
      <c r="B27" s="13" t="s">
        <v>18</v>
      </c>
      <c r="C27" s="21" t="s">
        <v>0</v>
      </c>
      <c r="D27" s="14">
        <f>D25+D26</f>
        <v>3478.8056235258628</v>
      </c>
      <c r="E27" s="16"/>
      <c r="F27" s="16"/>
    </row>
    <row r="28" spans="1:6" ht="18.75">
      <c r="A28" s="2"/>
      <c r="B28" s="2"/>
      <c r="C28" s="2"/>
      <c r="D28" s="2"/>
      <c r="E28" s="2"/>
      <c r="F28" s="2"/>
    </row>
    <row r="29" spans="1:6" ht="18.75">
      <c r="A29" s="2"/>
      <c r="B29" s="2"/>
      <c r="C29" s="2"/>
      <c r="D29" s="2"/>
      <c r="E29" s="2"/>
      <c r="F29" s="2"/>
    </row>
    <row r="30" spans="1:6" ht="18.75">
      <c r="A30" s="2"/>
      <c r="B30" s="1"/>
      <c r="C30" s="2"/>
      <c r="D30" s="2"/>
      <c r="E30" s="2"/>
      <c r="F30" s="2"/>
    </row>
    <row r="31" spans="1:6" ht="57.75" customHeight="1">
      <c r="A31" s="25" t="s">
        <v>29</v>
      </c>
      <c r="B31" s="26"/>
      <c r="C31" s="2"/>
      <c r="D31" s="27" t="s">
        <v>30</v>
      </c>
      <c r="E31" s="27"/>
      <c r="F31" s="27"/>
    </row>
  </sheetData>
  <mergeCells count="5">
    <mergeCell ref="B7:D7"/>
    <mergeCell ref="A3:F6"/>
    <mergeCell ref="D1:F1"/>
    <mergeCell ref="D31:F31"/>
    <mergeCell ref="A31:B31"/>
  </mergeCells>
  <printOptions/>
  <pageMargins left="0.7" right="0.7" top="0.75" bottom="0.75" header="0.3" footer="0.3"/>
  <pageSetup fitToHeight="1" fitToWidth="1" horizontalDpi="600" verticalDpi="600" orientation="portrait" paperSize="9" scale="75" r:id="rId1"/>
  <ignoredErrors>
    <ignoredError sqref="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2023-10-16T07:38:37Z</dcterms:modified>
  <cp:category/>
  <cp:version/>
  <cp:contentType/>
  <cp:contentStatus/>
</cp:coreProperties>
</file>