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<sst xmlns="http://schemas.openxmlformats.org/spreadsheetml/2006/main" count="380" uniqueCount="226">
  <si>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</si>
  <si>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</si>
  <si>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</si>
  <si>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</si>
  <si>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</si>
  <si>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</si>
  <si>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</si>
  <si>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</si>
  <si>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</si>
  <si>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</si>
  <si>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</si>
  <si>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</si>
  <si>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</si>
  <si>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</si>
  <si>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</si>
  <si>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</si>
  <si>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</si>
  <si>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</si>
  <si>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</si>
  <si>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</si>
  <si>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</si>
  <si>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2000</t>
  </si>
  <si>
    <t>Охорона здоров`я</t>
  </si>
  <si>
    <t>2010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</si>
  <si>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</si>
  <si>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</si>
  <si>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</si>
  <si>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</si>
  <si>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</si>
  <si>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3210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</si>
  <si>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</si>
  <si>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</si>
  <si>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</si>
  <si>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</si>
  <si>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</si>
  <si>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</si>
  <si>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</si>
  <si>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</si>
  <si>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</si>
  <si>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</si>
  <si>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</si>
  <si>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</si>
  <si>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</si>
  <si>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</si>
  <si>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</si>
  <si>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</si>
  <si>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</si>
  <si>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</si>
  <si>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</si>
  <si>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</si>
  <si>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</si>
  <si>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</si>
  <si>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</si>
  <si>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</si>
  <si>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</si>
  <si>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</si>
  <si>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</si>
  <si>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</si>
  <si>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</si>
  <si>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</si>
  <si>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</si>
  <si>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</si>
  <si>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</si>
  <si>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Всього по бюджету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</si>
  <si>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</si>
  <si>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</si>
  <si>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</si>
  <si>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</si>
  <si>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</si>
  <si>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</si>
  <si>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</si>
  <si>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кошторисних призначень на рік з урахуванням змін</t>
  </si>
  <si>
    <t>Разом видатків</t>
  </si>
  <si>
    <t>Всього</t>
  </si>
  <si>
    <t>Надання спеціальної освіти мистецькими школами</t>
  </si>
  <si>
    <t>Інша діяльність у сфері державного управління</t>
  </si>
  <si>
    <t>грн</t>
  </si>
  <si>
    <t>Економічна діяльність</t>
  </si>
  <si>
    <t>Членські внески до асоціацій органів місцевого самоврядування</t>
  </si>
  <si>
    <t>Інша діяльність</t>
  </si>
  <si>
    <t>Надання загальної середньої освіти міжшкільними ресурсними центрами</t>
  </si>
  <si>
    <t xml:space="preserve">Надання загальної середньої освіти   закладами загальної середньої освіти </t>
  </si>
  <si>
    <t>0180</t>
  </si>
  <si>
    <t>1021</t>
  </si>
  <si>
    <t>1026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</si>
  <si>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</si>
  <si>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</si>
  <si>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</si>
  <si>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</si>
  <si>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</si>
  <si>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</si>
  <si>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</si>
  <si>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</si>
  <si>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</si>
  <si>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</si>
  <si>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</si>
  <si>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1080</t>
  </si>
  <si>
    <t>2111</t>
  </si>
  <si>
    <t>3033</t>
  </si>
  <si>
    <t xml:space="preserve">Компенсаційні виплати за пільговий проїзд автомобільним транспортом окремим категоріям громадян </t>
  </si>
  <si>
    <t xml:space="preserve">Утримання та забезпечення діяльності центрів соціальних служб 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</si>
  <si>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</si>
  <si>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</si>
  <si>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</si>
  <si>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7680</t>
  </si>
  <si>
    <t>КЕКВ</t>
  </si>
  <si>
    <t>Найменування показника</t>
  </si>
  <si>
    <t>до уточненого розпису на рік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</si>
  <si>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</si>
  <si>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</si>
  <si>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</si>
  <si>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</si>
  <si>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</si>
  <si>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</si>
  <si>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</si>
  <si>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</si>
  <si>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</si>
  <si>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</si>
  <si>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</si>
  <si>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</si>
  <si>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</si>
  <si>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</si>
  <si>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</si>
  <si>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</si>
  <si>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</si>
  <si>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</si>
  <si>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</si>
  <si>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</si>
  <si>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</si>
  <si>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</si>
  <si>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</si>
  <si>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</si>
  <si>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</si>
  <si>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</si>
  <si>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</si>
  <si>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</si>
  <si>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</si>
  <si>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</si>
  <si>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</si>
  <si>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</si>
  <si>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Оплата енергосервісу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</si>
  <si>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</si>
  <si>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</si>
  <si>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</si>
  <si>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</si>
  <si>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</si>
  <si>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</si>
  <si>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</si>
  <si>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</si>
  <si>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</si>
  <si>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</si>
  <si>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</si>
  <si>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</si>
  <si>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</si>
  <si>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</si>
  <si>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КАПІТАЛЬНІ ВИДАТКИ</t>
  </si>
  <si>
    <t>3200</t>
  </si>
  <si>
    <t>Капітальні трансферти</t>
  </si>
  <si>
    <t>Усього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</si>
  <si>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</si>
  <si>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</si>
  <si>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 інших об"єктів</t>
  </si>
  <si>
    <t>Затверджено розписом з урахуванням змін</t>
  </si>
  <si>
    <t>Виконання видаткової частини  бюджету Баришівської селищної територіальної громади</t>
  </si>
  <si>
    <t>Загальний фонд (програмна класифікація)</t>
  </si>
  <si>
    <t>Спеціальний фонд (програмна класифікація)</t>
  </si>
  <si>
    <t>ЗАГАЛЬНИЙ ФОНД (економічна класифікація)</t>
  </si>
  <si>
    <t>СПЕЦІАЛЬНИЙ ФОНД (економічна класифікація)</t>
  </si>
  <si>
    <t>3241</t>
  </si>
  <si>
    <t>Забезпечення діяльності інших закладів у сфері соціального захисту і соціального забезпечення</t>
  </si>
  <si>
    <t>7130</t>
  </si>
  <si>
    <t>Здійснення заходів із землеустрою</t>
  </si>
  <si>
    <t>8240</t>
  </si>
  <si>
    <t xml:space="preserve">Заходи та роботи з територіальної оборони </t>
  </si>
  <si>
    <t>Разом</t>
  </si>
  <si>
    <t>до затверджено розписом з урахуванням змін</t>
  </si>
  <si>
    <t>01100</t>
  </si>
  <si>
    <t xml:space="preserve">Утримання та розвиток автомобільних доріг та дорожньої інфраструктури за рахунок коштів місцевого бюджету </t>
  </si>
  <si>
    <t>8710</t>
  </si>
  <si>
    <t>Нерозподілені видатки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</si>
  <si>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</si>
  <si>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</si>
  <si>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</si>
  <si>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</si>
  <si>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6017</t>
  </si>
  <si>
    <t xml:space="preserve">Інша діяльність, пов'язана з експлуатацією об'єктів житлово-комунального господарства 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</si>
  <si>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</si>
  <si>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</si>
  <si>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</si>
  <si>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</si>
  <si>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</si>
  <si>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</si>
  <si>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</si>
  <si>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7670</t>
  </si>
  <si>
    <t>Внески до статутного капіталу суб'єктів господарювання</t>
  </si>
  <si>
    <t>Капітальні  трансферти  підприємствам (установам, організаціям)</t>
  </si>
  <si>
    <t>Капітальні трансферти органам державного рівня</t>
  </si>
  <si>
    <t>2152</t>
  </si>
  <si>
    <t>нші програми та заходи у сфері охорони здоров'я</t>
  </si>
  <si>
    <t>Резервний фонд  місцевого бюджету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</si>
  <si>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</si>
  <si>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</si>
  <si>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та роботи з мобілізаційної підготовки місцевого значення</t>
  </si>
  <si>
    <t>8220</t>
  </si>
  <si>
    <t>8312</t>
  </si>
  <si>
    <t>Утилізація відходів</t>
  </si>
  <si>
    <t>Реконструкція та реставрація інших об'єктів</t>
  </si>
  <si>
    <t>Продовження додатка 2</t>
  </si>
  <si>
    <t>1</t>
  </si>
  <si>
    <t>за перше півріччя  2023 року</t>
  </si>
  <si>
    <t>5049</t>
  </si>
  <si>
    <t>Виконання окремих заходів з реалізації соціального проекту "Активні парки- локації здорової України"</t>
  </si>
  <si>
    <t>6090</t>
  </si>
  <si>
    <t>Інша діяльність у сфері житлово-комунального господарства</t>
  </si>
  <si>
    <t>7650</t>
  </si>
  <si>
    <t>Проведення експертної грошової оцінки земельної ділянки чи права на неї</t>
  </si>
  <si>
    <t>7321</t>
  </si>
  <si>
    <t>Будівництво освітніх установ та закладів</t>
  </si>
  <si>
    <t>8330</t>
  </si>
  <si>
    <t>Інша діяльність у сфері екології та охорони природних ресурсів</t>
  </si>
  <si>
    <t>9770</t>
  </si>
  <si>
    <t>Інші субвенції з місцевого бюджету</t>
  </si>
  <si>
    <t>Капітальне будівництво (придбання) інших об'єктів</t>
  </si>
  <si>
    <t>Начальник управління</t>
  </si>
  <si>
    <t xml:space="preserve"> Віталій ГОРДІЄНКО  </t>
  </si>
  <si>
    <t xml:space="preserve">Додаток 2 до рішення виконавчого комітету від 18.08.2023 № 236                   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</si>
</sst>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_₴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 quotePrefix="1">
      <alignment horizontal="right"/>
    </xf>
    <xf numFmtId="49" fontId="0" fillId="0" borderId="10" xfId="0" applyNumberFormat="1" applyFont="1" applyFill="1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4" fillId="0" borderId="13" xfId="0" applyFont="1" applyFill="1" applyBorder="1" applyAlignment="1" applyProtection="1">
      <alignment horizontal="left" vertical="top" wrapText="1"/>
      <protection/>
    </xf>
    <xf numFmtId="188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quotePrefix="1">
      <alignment/>
    </xf>
    <xf numFmtId="49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3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left"/>
    </xf>
    <xf numFmtId="194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9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 quotePrefix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 wrapText="1"/>
    </xf>
    <xf numFmtId="19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" fontId="3" fillId="33" borderId="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quotePrefix="1">
      <alignment/>
    </xf>
    <xf numFmtId="0" fontId="2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Layout" workbookViewId="0" topLeftCell="B1">
      <selection activeCell="E1" sqref="E1:H1"/>
    </sheetView>
  </sheetViews>
  <sheetFormatPr defaultColWidth="9.125" defaultRowHeight="12.75"/>
  <cols>
    <col min="1" max="1" width="0.5" style="18" hidden="1" customWidth="1"/>
    <col min="2" max="2" width="8.50390625" style="18" customWidth="1"/>
    <col min="3" max="3" width="53.00390625" style="18" customWidth="1"/>
    <col min="4" max="4" width="15.625" style="18" customWidth="1"/>
    <col min="5" max="5" width="13.50390625" style="18" customWidth="1"/>
    <col min="6" max="6" width="13.875" style="59" customWidth="1"/>
    <col min="7" max="8" width="11.50390625" style="18" customWidth="1"/>
    <col min="9" max="9" width="9.125" style="18" customWidth="1"/>
    <col min="10" max="10" width="10.00390625" style="18" bestFit="1" customWidth="1"/>
    <col min="11" max="16384" width="9.125" style="18" customWidth="1"/>
  </cols>
  <sheetData>
    <row r="1" spans="5:8" ht="21.75" customHeight="1">
      <c r="E1" s="118" t="s">
        <v>225</v>
      </c>
      <c r="F1" s="118"/>
      <c r="G1" s="118"/>
      <c r="H1" s="118"/>
    </row>
    <row r="2" spans="1:6" ht="15">
      <c r="A2" s="123" t="s">
        <v>163</v>
      </c>
      <c r="B2" s="123"/>
      <c r="C2" s="123"/>
      <c r="D2" s="123"/>
      <c r="E2" s="123"/>
      <c r="F2" s="123"/>
    </row>
    <row r="3" spans="1:6" ht="15">
      <c r="A3" s="123" t="s">
        <v>209</v>
      </c>
      <c r="B3" s="123"/>
      <c r="C3" s="123"/>
      <c r="D3" s="123"/>
      <c r="E3" s="123"/>
      <c r="F3" s="123"/>
    </row>
    <row r="4" spans="1:7" ht="12.75">
      <c r="A4" s="19"/>
      <c r="B4" s="19"/>
      <c r="C4" s="45" t="s">
        <v>164</v>
      </c>
      <c r="D4" s="19"/>
      <c r="E4" s="19"/>
      <c r="F4" s="57"/>
      <c r="G4" s="18" t="s">
        <v>76</v>
      </c>
    </row>
    <row r="5" spans="1:8" ht="38.25" customHeight="1">
      <c r="A5" s="20" t="s">
        <v>0</v>
      </c>
      <c r="B5" s="124" t="s">
        <v>0</v>
      </c>
      <c r="C5" s="119" t="s">
        <v>1</v>
      </c>
      <c r="D5" s="119" t="s">
        <v>2</v>
      </c>
      <c r="E5" s="119" t="s">
        <v>3</v>
      </c>
      <c r="F5" s="119" t="s">
        <v>64</v>
      </c>
      <c r="G5" s="120" t="s">
        <v>65</v>
      </c>
      <c r="H5" s="120"/>
    </row>
    <row r="6" spans="1:8" ht="36">
      <c r="A6" s="15" t="s">
        <v>4</v>
      </c>
      <c r="B6" s="125"/>
      <c r="C6" s="108"/>
      <c r="D6" s="108"/>
      <c r="E6" s="108"/>
      <c r="F6" s="108"/>
      <c r="G6" s="21" t="s">
        <v>66</v>
      </c>
      <c r="H6" s="21" t="s">
        <v>67</v>
      </c>
    </row>
    <row r="7" spans="1:8" ht="12.75">
      <c r="A7" s="15"/>
      <c r="B7" s="103">
        <v>1</v>
      </c>
      <c r="C7" s="103">
        <v>2</v>
      </c>
      <c r="D7" s="103">
        <v>3</v>
      </c>
      <c r="E7" s="103">
        <v>4</v>
      </c>
      <c r="F7" s="103">
        <v>5</v>
      </c>
      <c r="G7" s="106">
        <v>6</v>
      </c>
      <c r="H7" s="106">
        <v>7</v>
      </c>
    </row>
    <row r="8" spans="1:8" s="29" customFormat="1" ht="12.75">
      <c r="A8" s="38"/>
      <c r="B8" s="60" t="s">
        <v>4</v>
      </c>
      <c r="C8" s="39" t="s">
        <v>5</v>
      </c>
      <c r="D8" s="48">
        <f>D9+D10</f>
        <v>42511794</v>
      </c>
      <c r="E8" s="48">
        <f>E9+E10</f>
        <v>43773872</v>
      </c>
      <c r="F8" s="48">
        <f>F9+F10</f>
        <v>22555737</v>
      </c>
      <c r="G8" s="40">
        <f>F8/D8*100</f>
        <v>53.057598557238016</v>
      </c>
      <c r="H8" s="40">
        <f>F8/E8*100</f>
        <v>51.52785433283123</v>
      </c>
    </row>
    <row r="9" spans="1:8" ht="26.25">
      <c r="A9" s="15" t="s">
        <v>6</v>
      </c>
      <c r="B9" s="13" t="s">
        <v>6</v>
      </c>
      <c r="C9" s="3" t="s">
        <v>7</v>
      </c>
      <c r="D9" s="49">
        <v>42251294</v>
      </c>
      <c r="E9" s="49">
        <v>43428372</v>
      </c>
      <c r="F9" s="49">
        <v>22396962</v>
      </c>
      <c r="G9" s="17">
        <f aca="true" t="shared" si="0" ref="G9:G82">F9/D9*100</f>
        <v>53.00893743041337</v>
      </c>
      <c r="H9" s="17">
        <f aca="true" t="shared" si="1" ref="H9:H82">F9/E9*100</f>
        <v>51.572188798603825</v>
      </c>
    </row>
    <row r="10" spans="1:8" ht="12.75">
      <c r="A10" s="15"/>
      <c r="B10" s="13" t="s">
        <v>82</v>
      </c>
      <c r="C10" s="3" t="s">
        <v>75</v>
      </c>
      <c r="D10" s="49">
        <v>260500</v>
      </c>
      <c r="E10" s="49">
        <v>345500</v>
      </c>
      <c r="F10" s="49">
        <v>158775</v>
      </c>
      <c r="G10" s="17">
        <f t="shared" si="0"/>
        <v>60.95009596928983</v>
      </c>
      <c r="H10" s="17">
        <f t="shared" si="1"/>
        <v>45.95513748191028</v>
      </c>
    </row>
    <row r="11" spans="1:11" s="29" customFormat="1" ht="12.75">
      <c r="A11" s="38" t="s">
        <v>8</v>
      </c>
      <c r="B11" s="44" t="s">
        <v>8</v>
      </c>
      <c r="C11" s="39" t="s">
        <v>9</v>
      </c>
      <c r="D11" s="50">
        <f>D12+D13+D14+D15+D16+D17+D18+D19+D20+D21+D22</f>
        <v>168295461</v>
      </c>
      <c r="E11" s="50">
        <f>E12+E13+E14+E15+E16+E17+E18+E19+E20+E21+E22</f>
        <v>178129252</v>
      </c>
      <c r="F11" s="50">
        <f>F12+F13+F14+F15+F16+F17+F18+F19+F20+F21+F22</f>
        <v>96242409</v>
      </c>
      <c r="G11" s="40">
        <f t="shared" si="0"/>
        <v>57.18657439014353</v>
      </c>
      <c r="H11" s="40">
        <f t="shared" si="1"/>
        <v>54.02953637283561</v>
      </c>
      <c r="J11" s="28"/>
      <c r="K11" s="28"/>
    </row>
    <row r="12" spans="1:8" ht="12.75">
      <c r="A12" s="15" t="s">
        <v>10</v>
      </c>
      <c r="B12" s="13" t="s">
        <v>10</v>
      </c>
      <c r="C12" s="4" t="s">
        <v>11</v>
      </c>
      <c r="D12" s="49">
        <v>22489186</v>
      </c>
      <c r="E12" s="49">
        <v>23045952</v>
      </c>
      <c r="F12" s="49">
        <v>12657142</v>
      </c>
      <c r="G12" s="17">
        <f t="shared" si="0"/>
        <v>56.281014350630564</v>
      </c>
      <c r="H12" s="17">
        <f t="shared" si="1"/>
        <v>54.92132414404056</v>
      </c>
    </row>
    <row r="13" spans="1:8" ht="26.25">
      <c r="A13" s="15" t="s">
        <v>12</v>
      </c>
      <c r="B13" s="13" t="s">
        <v>83</v>
      </c>
      <c r="C13" s="3" t="s">
        <v>81</v>
      </c>
      <c r="D13" s="49">
        <v>44524190</v>
      </c>
      <c r="E13" s="49">
        <v>51610141</v>
      </c>
      <c r="F13" s="49">
        <v>25998646</v>
      </c>
      <c r="G13" s="17">
        <f t="shared" si="0"/>
        <v>58.39218186787901</v>
      </c>
      <c r="H13" s="17">
        <f t="shared" si="1"/>
        <v>50.375072604432525</v>
      </c>
    </row>
    <row r="14" spans="1:9" ht="26.25">
      <c r="A14" s="15" t="s">
        <v>13</v>
      </c>
      <c r="B14" s="13" t="s">
        <v>84</v>
      </c>
      <c r="C14" s="3" t="s">
        <v>80</v>
      </c>
      <c r="D14" s="49">
        <v>1882743</v>
      </c>
      <c r="E14" s="49">
        <v>1882743</v>
      </c>
      <c r="F14" s="49">
        <v>859183</v>
      </c>
      <c r="G14" s="17">
        <f t="shared" si="0"/>
        <v>45.63464052183437</v>
      </c>
      <c r="H14" s="17">
        <f t="shared" si="1"/>
        <v>45.63464052183437</v>
      </c>
      <c r="I14" s="29"/>
    </row>
    <row r="15" spans="1:8" ht="26.25">
      <c r="A15" s="15" t="s">
        <v>14</v>
      </c>
      <c r="B15" s="13" t="s">
        <v>85</v>
      </c>
      <c r="C15" s="3" t="s">
        <v>81</v>
      </c>
      <c r="D15" s="49">
        <v>77994200</v>
      </c>
      <c r="E15" s="49">
        <v>77994200</v>
      </c>
      <c r="F15" s="49">
        <v>44614376</v>
      </c>
      <c r="G15" s="17">
        <f t="shared" si="0"/>
        <v>57.20217144351759</v>
      </c>
      <c r="H15" s="17">
        <f t="shared" si="1"/>
        <v>57.20217144351759</v>
      </c>
    </row>
    <row r="16" spans="1:8" ht="26.25">
      <c r="A16" s="15" t="s">
        <v>15</v>
      </c>
      <c r="B16" s="13" t="s">
        <v>86</v>
      </c>
      <c r="C16" s="3" t="s">
        <v>87</v>
      </c>
      <c r="D16" s="49">
        <v>7206078</v>
      </c>
      <c r="E16" s="49">
        <v>7512580</v>
      </c>
      <c r="F16" s="49">
        <v>3796361</v>
      </c>
      <c r="G16" s="17">
        <f t="shared" si="0"/>
        <v>52.68276307861225</v>
      </c>
      <c r="H16" s="17">
        <f t="shared" si="1"/>
        <v>50.533385334998094</v>
      </c>
    </row>
    <row r="17" spans="1:8" ht="12.75">
      <c r="A17" s="15" t="s">
        <v>16</v>
      </c>
      <c r="B17" s="13" t="s">
        <v>88</v>
      </c>
      <c r="C17" s="4" t="s">
        <v>17</v>
      </c>
      <c r="D17" s="49">
        <v>7662364</v>
      </c>
      <c r="E17" s="49">
        <v>9052680</v>
      </c>
      <c r="F17" s="49">
        <v>4692276</v>
      </c>
      <c r="G17" s="17">
        <f t="shared" si="0"/>
        <v>61.23796781254454</v>
      </c>
      <c r="H17" s="17">
        <f t="shared" si="1"/>
        <v>51.83300414904758</v>
      </c>
    </row>
    <row r="18" spans="1:8" ht="12.75">
      <c r="A18" s="15" t="s">
        <v>18</v>
      </c>
      <c r="B18" s="13" t="s">
        <v>89</v>
      </c>
      <c r="C18" s="4" t="s">
        <v>19</v>
      </c>
      <c r="D18" s="49">
        <v>185660</v>
      </c>
      <c r="E18" s="49">
        <v>149480</v>
      </c>
      <c r="F18" s="49">
        <v>65580</v>
      </c>
      <c r="G18" s="17">
        <f t="shared" si="0"/>
        <v>35.322632769578796</v>
      </c>
      <c r="H18" s="17">
        <f t="shared" si="1"/>
        <v>43.87208991169388</v>
      </c>
    </row>
    <row r="19" spans="1:8" ht="26.25">
      <c r="A19" s="15" t="s">
        <v>20</v>
      </c>
      <c r="B19" s="13" t="s">
        <v>90</v>
      </c>
      <c r="C19" s="3" t="s">
        <v>91</v>
      </c>
      <c r="D19" s="49">
        <v>181060</v>
      </c>
      <c r="E19" s="49">
        <v>263744</v>
      </c>
      <c r="F19" s="49">
        <v>121824</v>
      </c>
      <c r="G19" s="17">
        <f t="shared" si="0"/>
        <v>67.28377333480614</v>
      </c>
      <c r="H19" s="17">
        <f t="shared" si="1"/>
        <v>46.19024508614414</v>
      </c>
    </row>
    <row r="20" spans="1:8" ht="26.25">
      <c r="A20" s="15"/>
      <c r="B20" s="13" t="s">
        <v>92</v>
      </c>
      <c r="C20" s="3" t="s">
        <v>93</v>
      </c>
      <c r="D20" s="49">
        <v>670380</v>
      </c>
      <c r="E20" s="49">
        <v>831360</v>
      </c>
      <c r="F20" s="49">
        <v>316140</v>
      </c>
      <c r="G20" s="17">
        <f t="shared" si="0"/>
        <v>47.158328112413855</v>
      </c>
      <c r="H20" s="17">
        <f t="shared" si="1"/>
        <v>38.02684757505774</v>
      </c>
    </row>
    <row r="21" spans="1:8" ht="39">
      <c r="A21" s="15"/>
      <c r="B21" s="13" t="s">
        <v>94</v>
      </c>
      <c r="C21" s="3" t="s">
        <v>95</v>
      </c>
      <c r="D21" s="49"/>
      <c r="E21" s="49">
        <v>286772</v>
      </c>
      <c r="F21" s="49">
        <v>143276</v>
      </c>
      <c r="G21" s="17"/>
      <c r="H21" s="17">
        <f t="shared" si="1"/>
        <v>49.96164200131115</v>
      </c>
    </row>
    <row r="22" spans="1:8" ht="12.75">
      <c r="A22" s="15"/>
      <c r="B22" s="13" t="s">
        <v>96</v>
      </c>
      <c r="C22" s="3" t="s">
        <v>74</v>
      </c>
      <c r="D22" s="49">
        <v>5499600</v>
      </c>
      <c r="E22" s="49">
        <v>5499600</v>
      </c>
      <c r="F22" s="49">
        <v>2977605</v>
      </c>
      <c r="G22" s="17">
        <f t="shared" si="0"/>
        <v>54.14221034257037</v>
      </c>
      <c r="H22" s="17">
        <f t="shared" si="1"/>
        <v>54.14221034257037</v>
      </c>
    </row>
    <row r="23" spans="1:11" s="29" customFormat="1" ht="12.75">
      <c r="A23" s="38" t="s">
        <v>21</v>
      </c>
      <c r="B23" s="60" t="s">
        <v>21</v>
      </c>
      <c r="C23" s="39" t="s">
        <v>22</v>
      </c>
      <c r="D23" s="50">
        <f>D24</f>
        <v>13469500</v>
      </c>
      <c r="E23" s="50">
        <f>E24</f>
        <v>13469500</v>
      </c>
      <c r="F23" s="50">
        <f>F24</f>
        <v>5078067</v>
      </c>
      <c r="G23" s="40">
        <f t="shared" si="0"/>
        <v>37.70048628382642</v>
      </c>
      <c r="H23" s="40">
        <f t="shared" si="1"/>
        <v>37.70048628382642</v>
      </c>
      <c r="J23" s="28"/>
      <c r="K23" s="28"/>
    </row>
    <row r="24" spans="1:8" ht="12.75">
      <c r="A24" s="15" t="s">
        <v>23</v>
      </c>
      <c r="B24" s="13" t="s">
        <v>197</v>
      </c>
      <c r="C24" s="4" t="s">
        <v>198</v>
      </c>
      <c r="D24" s="49">
        <v>13469500</v>
      </c>
      <c r="E24" s="49">
        <v>13469500</v>
      </c>
      <c r="F24" s="49">
        <v>5078067</v>
      </c>
      <c r="G24" s="17">
        <f t="shared" si="0"/>
        <v>37.70048628382642</v>
      </c>
      <c r="H24" s="17">
        <f t="shared" si="1"/>
        <v>37.70048628382642</v>
      </c>
    </row>
    <row r="25" spans="1:8" s="29" customFormat="1" ht="12.75">
      <c r="A25" s="38" t="s">
        <v>24</v>
      </c>
      <c r="B25" s="60" t="s">
        <v>24</v>
      </c>
      <c r="C25" s="39" t="s">
        <v>25</v>
      </c>
      <c r="D25" s="50">
        <f>SUM(D26:D32)</f>
        <v>14791360</v>
      </c>
      <c r="E25" s="50">
        <f>SUM(E26:E32)</f>
        <v>15671423</v>
      </c>
      <c r="F25" s="50">
        <f>SUM(F26:F32)</f>
        <v>7810418</v>
      </c>
      <c r="G25" s="40">
        <f t="shared" si="0"/>
        <v>52.80392066720031</v>
      </c>
      <c r="H25" s="40">
        <f t="shared" si="1"/>
        <v>49.838601127670415</v>
      </c>
    </row>
    <row r="26" spans="1:8" s="19" customFormat="1" ht="26.25">
      <c r="A26" s="22"/>
      <c r="B26" s="14" t="s">
        <v>98</v>
      </c>
      <c r="C26" s="24" t="s">
        <v>99</v>
      </c>
      <c r="D26" s="49">
        <v>70000</v>
      </c>
      <c r="E26" s="49"/>
      <c r="F26" s="49"/>
      <c r="G26" s="17"/>
      <c r="H26" s="17"/>
    </row>
    <row r="27" spans="1:8" ht="39">
      <c r="A27" s="15" t="s">
        <v>26</v>
      </c>
      <c r="B27" s="13" t="s">
        <v>26</v>
      </c>
      <c r="C27" s="3" t="s">
        <v>27</v>
      </c>
      <c r="D27" s="49">
        <v>9981360</v>
      </c>
      <c r="E27" s="49">
        <v>10215268</v>
      </c>
      <c r="F27" s="49">
        <v>4880354</v>
      </c>
      <c r="G27" s="17">
        <f t="shared" si="0"/>
        <v>48.89467968292898</v>
      </c>
      <c r="H27" s="17">
        <f t="shared" si="1"/>
        <v>47.77509508316375</v>
      </c>
    </row>
    <row r="28" spans="1:8" ht="12.75">
      <c r="A28" s="15" t="s">
        <v>28</v>
      </c>
      <c r="B28" s="13" t="s">
        <v>28</v>
      </c>
      <c r="C28" s="3" t="s">
        <v>100</v>
      </c>
      <c r="D28" s="49">
        <v>3000100</v>
      </c>
      <c r="E28" s="49">
        <v>3011655</v>
      </c>
      <c r="F28" s="49">
        <v>1479603</v>
      </c>
      <c r="G28" s="17">
        <f t="shared" si="0"/>
        <v>49.318456051464956</v>
      </c>
      <c r="H28" s="17">
        <f t="shared" si="1"/>
        <v>49.12923293006669</v>
      </c>
    </row>
    <row r="29" spans="1:8" ht="52.5">
      <c r="A29" s="15"/>
      <c r="B29" s="13" t="s">
        <v>200</v>
      </c>
      <c r="C29" s="71" t="s">
        <v>201</v>
      </c>
      <c r="D29" s="49"/>
      <c r="E29" s="49">
        <v>60000</v>
      </c>
      <c r="F29" s="49">
        <v>60000</v>
      </c>
      <c r="G29" s="17"/>
      <c r="H29" s="17">
        <f t="shared" si="1"/>
        <v>100</v>
      </c>
    </row>
    <row r="30" spans="1:8" ht="52.5">
      <c r="A30" s="15" t="s">
        <v>29</v>
      </c>
      <c r="B30" s="13" t="s">
        <v>101</v>
      </c>
      <c r="C30" s="3" t="s">
        <v>102</v>
      </c>
      <c r="D30" s="49">
        <v>600000</v>
      </c>
      <c r="E30" s="49">
        <v>670000</v>
      </c>
      <c r="F30" s="49">
        <v>349637</v>
      </c>
      <c r="G30" s="17">
        <f t="shared" si="0"/>
        <v>58.27283333333333</v>
      </c>
      <c r="H30" s="17">
        <f t="shared" si="1"/>
        <v>52.184626865671646</v>
      </c>
    </row>
    <row r="31" spans="1:8" ht="26.25">
      <c r="A31" s="15"/>
      <c r="B31" s="23" t="s">
        <v>168</v>
      </c>
      <c r="C31" s="16" t="s">
        <v>169</v>
      </c>
      <c r="D31" s="49">
        <v>203000</v>
      </c>
      <c r="E31" s="49">
        <v>257600</v>
      </c>
      <c r="F31" s="49">
        <v>116680</v>
      </c>
      <c r="G31" s="17">
        <f t="shared" si="0"/>
        <v>57.477832512315274</v>
      </c>
      <c r="H31" s="17">
        <f t="shared" si="1"/>
        <v>45.29503105590062</v>
      </c>
    </row>
    <row r="32" spans="1:8" ht="26.25">
      <c r="A32" s="15" t="s">
        <v>30</v>
      </c>
      <c r="B32" s="13" t="s">
        <v>30</v>
      </c>
      <c r="C32" s="3" t="s">
        <v>31</v>
      </c>
      <c r="D32" s="49">
        <v>936900</v>
      </c>
      <c r="E32" s="49">
        <v>1456900</v>
      </c>
      <c r="F32" s="49">
        <v>924144</v>
      </c>
      <c r="G32" s="17">
        <f t="shared" si="0"/>
        <v>98.63848863272494</v>
      </c>
      <c r="H32" s="17">
        <f t="shared" si="1"/>
        <v>63.43221909533941</v>
      </c>
    </row>
    <row r="33" spans="1:8" s="29" customFormat="1" ht="14.25" customHeight="1">
      <c r="A33" s="38" t="s">
        <v>32</v>
      </c>
      <c r="B33" s="60" t="s">
        <v>32</v>
      </c>
      <c r="C33" s="39" t="s">
        <v>33</v>
      </c>
      <c r="D33" s="50">
        <f>D34+D35+D36+D37+D38</f>
        <v>15336628</v>
      </c>
      <c r="E33" s="50">
        <f>E34+E35+E36+E37+E38</f>
        <v>16504318</v>
      </c>
      <c r="F33" s="50">
        <f>F34+F35+F36+F37+F38</f>
        <v>8126027</v>
      </c>
      <c r="G33" s="40">
        <f t="shared" si="0"/>
        <v>52.98444351652788</v>
      </c>
      <c r="H33" s="40">
        <f t="shared" si="1"/>
        <v>49.23576363470457</v>
      </c>
    </row>
    <row r="34" spans="1:8" ht="12.75">
      <c r="A34" s="15" t="s">
        <v>34</v>
      </c>
      <c r="B34" s="13" t="s">
        <v>34</v>
      </c>
      <c r="C34" s="4" t="s">
        <v>35</v>
      </c>
      <c r="D34" s="49">
        <v>3599400</v>
      </c>
      <c r="E34" s="49">
        <v>3629400</v>
      </c>
      <c r="F34" s="49">
        <v>1664436</v>
      </c>
      <c r="G34" s="17">
        <f t="shared" si="0"/>
        <v>46.242040340056676</v>
      </c>
      <c r="H34" s="17">
        <f t="shared" si="1"/>
        <v>45.85981153909737</v>
      </c>
    </row>
    <row r="35" spans="1:8" ht="12.75">
      <c r="A35" s="15" t="s">
        <v>36</v>
      </c>
      <c r="B35" s="13" t="s">
        <v>36</v>
      </c>
      <c r="C35" s="4" t="s">
        <v>37</v>
      </c>
      <c r="D35" s="49">
        <v>474000</v>
      </c>
      <c r="E35" s="49">
        <v>595400</v>
      </c>
      <c r="F35" s="49">
        <v>236741</v>
      </c>
      <c r="G35" s="17">
        <f t="shared" si="0"/>
        <v>49.94535864978903</v>
      </c>
      <c r="H35" s="17">
        <f t="shared" si="1"/>
        <v>39.7616728249916</v>
      </c>
    </row>
    <row r="36" spans="1:8" ht="26.25">
      <c r="A36" s="15" t="s">
        <v>38</v>
      </c>
      <c r="B36" s="13" t="s">
        <v>38</v>
      </c>
      <c r="C36" s="3" t="s">
        <v>39</v>
      </c>
      <c r="D36" s="49">
        <v>8885000</v>
      </c>
      <c r="E36" s="49">
        <v>9775200</v>
      </c>
      <c r="F36" s="49">
        <v>5175867</v>
      </c>
      <c r="G36" s="17">
        <f t="shared" si="0"/>
        <v>58.253989870568375</v>
      </c>
      <c r="H36" s="17">
        <f t="shared" si="1"/>
        <v>52.94896268107047</v>
      </c>
    </row>
    <row r="37" spans="1:8" ht="26.25">
      <c r="A37" s="15" t="s">
        <v>40</v>
      </c>
      <c r="B37" s="13" t="s">
        <v>40</v>
      </c>
      <c r="C37" s="3" t="s">
        <v>41</v>
      </c>
      <c r="D37" s="49">
        <v>2078228</v>
      </c>
      <c r="E37" s="49">
        <v>2188428</v>
      </c>
      <c r="F37" s="49">
        <v>923858</v>
      </c>
      <c r="G37" s="17">
        <f t="shared" si="0"/>
        <v>44.45412149196334</v>
      </c>
      <c r="H37" s="17">
        <f t="shared" si="1"/>
        <v>42.21559950795731</v>
      </c>
    </row>
    <row r="38" spans="1:8" ht="12.75">
      <c r="A38" s="15" t="s">
        <v>42</v>
      </c>
      <c r="B38" s="23" t="s">
        <v>42</v>
      </c>
      <c r="C38" s="4" t="s">
        <v>43</v>
      </c>
      <c r="D38" s="49">
        <v>300000</v>
      </c>
      <c r="E38" s="49">
        <v>315890</v>
      </c>
      <c r="F38" s="49">
        <v>125125</v>
      </c>
      <c r="G38" s="17">
        <f t="shared" si="0"/>
        <v>41.70833333333333</v>
      </c>
      <c r="H38" s="17">
        <f t="shared" si="1"/>
        <v>39.610307385482294</v>
      </c>
    </row>
    <row r="39" spans="1:8" s="29" customFormat="1" ht="12.75">
      <c r="A39" s="38" t="s">
        <v>44</v>
      </c>
      <c r="B39" s="60" t="s">
        <v>44</v>
      </c>
      <c r="C39" s="39" t="s">
        <v>45</v>
      </c>
      <c r="D39" s="50">
        <f>D40+D41+D42+D44</f>
        <v>4095897</v>
      </c>
      <c r="E39" s="50">
        <f>E40+E41+E42+E44+E43</f>
        <v>5519177</v>
      </c>
      <c r="F39" s="50">
        <f>F40+F41+F42+F44+F43</f>
        <v>1775122</v>
      </c>
      <c r="G39" s="40">
        <f t="shared" si="0"/>
        <v>43.33902927734755</v>
      </c>
      <c r="H39" s="40">
        <f t="shared" si="1"/>
        <v>32.16280253378357</v>
      </c>
    </row>
    <row r="40" spans="1:8" ht="26.25">
      <c r="A40" s="15" t="s">
        <v>46</v>
      </c>
      <c r="B40" s="13" t="s">
        <v>46</v>
      </c>
      <c r="C40" s="3" t="s">
        <v>47</v>
      </c>
      <c r="D40" s="49">
        <v>470000</v>
      </c>
      <c r="E40" s="49">
        <v>470000</v>
      </c>
      <c r="F40" s="49">
        <v>31720</v>
      </c>
      <c r="G40" s="40">
        <f t="shared" si="0"/>
        <v>6.748936170212766</v>
      </c>
      <c r="H40" s="17">
        <f t="shared" si="1"/>
        <v>6.748936170212766</v>
      </c>
    </row>
    <row r="41" spans="1:8" ht="26.25">
      <c r="A41" s="15" t="s">
        <v>48</v>
      </c>
      <c r="B41" s="13" t="s">
        <v>48</v>
      </c>
      <c r="C41" s="3" t="s">
        <v>49</v>
      </c>
      <c r="D41" s="49">
        <v>1920092</v>
      </c>
      <c r="E41" s="49">
        <v>1950092</v>
      </c>
      <c r="F41" s="49">
        <v>939421</v>
      </c>
      <c r="G41" s="17">
        <f t="shared" si="0"/>
        <v>48.92583272051548</v>
      </c>
      <c r="H41" s="17">
        <f t="shared" si="1"/>
        <v>48.173163112304444</v>
      </c>
    </row>
    <row r="42" spans="1:8" ht="12.75">
      <c r="A42" s="15" t="s">
        <v>50</v>
      </c>
      <c r="B42" s="13" t="s">
        <v>50</v>
      </c>
      <c r="C42" s="4" t="s">
        <v>51</v>
      </c>
      <c r="D42" s="49">
        <v>1295532</v>
      </c>
      <c r="E42" s="49">
        <v>2600532</v>
      </c>
      <c r="F42" s="49">
        <v>607887</v>
      </c>
      <c r="G42" s="17">
        <f t="shared" si="0"/>
        <v>46.92180509628477</v>
      </c>
      <c r="H42" s="17">
        <f t="shared" si="1"/>
        <v>23.375486246660298</v>
      </c>
    </row>
    <row r="43" spans="1:8" ht="26.25">
      <c r="A43" s="15"/>
      <c r="B43" s="13" t="s">
        <v>210</v>
      </c>
      <c r="C43" s="3" t="s">
        <v>211</v>
      </c>
      <c r="D43" s="49"/>
      <c r="E43" s="49">
        <v>88280</v>
      </c>
      <c r="F43" s="49">
        <v>12261</v>
      </c>
      <c r="G43" s="17"/>
      <c r="H43" s="17">
        <f t="shared" si="1"/>
        <v>13.888763026733123</v>
      </c>
    </row>
    <row r="44" spans="1:8" ht="39">
      <c r="A44" s="15" t="s">
        <v>52</v>
      </c>
      <c r="B44" s="13" t="s">
        <v>52</v>
      </c>
      <c r="C44" s="3" t="s">
        <v>103</v>
      </c>
      <c r="D44" s="49">
        <v>410273</v>
      </c>
      <c r="E44" s="49">
        <v>410273</v>
      </c>
      <c r="F44" s="49">
        <v>183833</v>
      </c>
      <c r="G44" s="17">
        <f t="shared" si="0"/>
        <v>44.8074818474528</v>
      </c>
      <c r="H44" s="17">
        <f t="shared" si="1"/>
        <v>44.8074818474528</v>
      </c>
    </row>
    <row r="45" spans="1:8" s="29" customFormat="1" ht="12.75">
      <c r="A45" s="38" t="s">
        <v>53</v>
      </c>
      <c r="B45" s="60" t="s">
        <v>53</v>
      </c>
      <c r="C45" s="39" t="s">
        <v>54</v>
      </c>
      <c r="D45" s="50">
        <f>D46+D47+D48+D49</f>
        <v>16650000</v>
      </c>
      <c r="E45" s="50">
        <f>E46+E47+E48+E49</f>
        <v>20569849</v>
      </c>
      <c r="F45" s="50">
        <f>F46+F47+F48+F49</f>
        <v>8879499</v>
      </c>
      <c r="G45" s="40">
        <f t="shared" si="0"/>
        <v>53.33032432432433</v>
      </c>
      <c r="H45" s="17">
        <f t="shared" si="1"/>
        <v>43.167545858017725</v>
      </c>
    </row>
    <row r="46" spans="1:8" s="29" customFormat="1" ht="26.25">
      <c r="A46" s="38"/>
      <c r="B46" s="62" t="s">
        <v>180</v>
      </c>
      <c r="C46" s="24" t="s">
        <v>181</v>
      </c>
      <c r="D46" s="49"/>
      <c r="E46" s="49">
        <v>2055500</v>
      </c>
      <c r="F46" s="49">
        <v>1765187</v>
      </c>
      <c r="G46" s="17"/>
      <c r="H46" s="17">
        <f t="shared" si="1"/>
        <v>85.87628314278764</v>
      </c>
    </row>
    <row r="47" spans="1:8" s="29" customFormat="1" ht="26.25">
      <c r="A47" s="38"/>
      <c r="B47" s="62" t="s">
        <v>184</v>
      </c>
      <c r="C47" s="24" t="s">
        <v>185</v>
      </c>
      <c r="D47" s="49">
        <v>20000</v>
      </c>
      <c r="E47" s="49">
        <v>30000</v>
      </c>
      <c r="F47" s="49">
        <v>5651</v>
      </c>
      <c r="G47" s="40"/>
      <c r="H47" s="17">
        <f>F47/E47*100</f>
        <v>18.836666666666666</v>
      </c>
    </row>
    <row r="48" spans="1:8" s="29" customFormat="1" ht="12.75">
      <c r="A48" s="38"/>
      <c r="B48" s="13" t="s">
        <v>55</v>
      </c>
      <c r="C48" s="4" t="s">
        <v>56</v>
      </c>
      <c r="D48" s="49">
        <v>16630000</v>
      </c>
      <c r="E48" s="49">
        <v>18325631</v>
      </c>
      <c r="F48" s="49">
        <v>7108661</v>
      </c>
      <c r="G48" s="17">
        <f>F48/D48*100</f>
        <v>42.746007215874926</v>
      </c>
      <c r="H48" s="17">
        <f>F48/E48*100</f>
        <v>38.790811623348745</v>
      </c>
    </row>
    <row r="49" spans="1:8" s="29" customFormat="1" ht="12.75">
      <c r="A49" s="38"/>
      <c r="B49" s="13" t="s">
        <v>212</v>
      </c>
      <c r="C49" s="4" t="s">
        <v>213</v>
      </c>
      <c r="D49" s="49"/>
      <c r="E49" s="49">
        <v>158718</v>
      </c>
      <c r="F49" s="49"/>
      <c r="G49" s="17"/>
      <c r="H49" s="17"/>
    </row>
    <row r="50" spans="1:8" s="29" customFormat="1" ht="12.75">
      <c r="A50" s="38"/>
      <c r="B50" s="60" t="s">
        <v>57</v>
      </c>
      <c r="C50" s="42" t="s">
        <v>77</v>
      </c>
      <c r="D50" s="50">
        <f>D52+D53+D51</f>
        <v>3055000</v>
      </c>
      <c r="E50" s="50">
        <f>E52+E53+E51</f>
        <v>5376500</v>
      </c>
      <c r="F50" s="50">
        <f>F52+F53+F51</f>
        <v>1504504</v>
      </c>
      <c r="G50" s="40">
        <f>F50/D50*100</f>
        <v>49.24726677577741</v>
      </c>
      <c r="H50" s="40">
        <f>F50/E50*100</f>
        <v>27.982962894076074</v>
      </c>
    </row>
    <row r="51" spans="1:8" s="29" customFormat="1" ht="12.75">
      <c r="A51" s="38"/>
      <c r="B51" s="60" t="s">
        <v>170</v>
      </c>
      <c r="C51" s="30" t="s">
        <v>171</v>
      </c>
      <c r="D51" s="50"/>
      <c r="E51" s="49">
        <v>107500</v>
      </c>
      <c r="F51" s="50"/>
      <c r="G51" s="40"/>
      <c r="H51" s="40"/>
    </row>
    <row r="52" spans="1:8" s="29" customFormat="1" ht="26.25">
      <c r="A52" s="38"/>
      <c r="B52" s="13" t="s">
        <v>58</v>
      </c>
      <c r="C52" s="3" t="s">
        <v>59</v>
      </c>
      <c r="D52" s="49">
        <v>3000000</v>
      </c>
      <c r="E52" s="49">
        <v>5214000</v>
      </c>
      <c r="F52" s="49">
        <v>1451704</v>
      </c>
      <c r="G52" s="17">
        <f>F52/D52*100</f>
        <v>48.39013333333334</v>
      </c>
      <c r="H52" s="17">
        <f aca="true" t="shared" si="2" ref="H52:H61">F52/E52*100</f>
        <v>27.84242424242424</v>
      </c>
    </row>
    <row r="53" spans="1:8" s="29" customFormat="1" ht="12.75">
      <c r="A53" s="38"/>
      <c r="B53" s="14" t="s">
        <v>104</v>
      </c>
      <c r="C53" s="6" t="s">
        <v>78</v>
      </c>
      <c r="D53" s="49">
        <v>55000</v>
      </c>
      <c r="E53" s="49">
        <v>55000</v>
      </c>
      <c r="F53" s="49">
        <v>52800</v>
      </c>
      <c r="G53" s="17">
        <f>F53/D53*100</f>
        <v>96</v>
      </c>
      <c r="H53" s="17">
        <f t="shared" si="2"/>
        <v>96</v>
      </c>
    </row>
    <row r="54" spans="1:8" s="29" customFormat="1" ht="12.75">
      <c r="A54" s="38"/>
      <c r="B54" s="60" t="s">
        <v>60</v>
      </c>
      <c r="C54" s="39" t="s">
        <v>79</v>
      </c>
      <c r="D54" s="50">
        <f>D55+D59+D60+D61+D56</f>
        <v>2012000</v>
      </c>
      <c r="E54" s="50">
        <f>E55+E59+E60+E61+E56</f>
        <v>4852892</v>
      </c>
      <c r="F54" s="50">
        <f>F55+F59+F60+F61+F56</f>
        <v>306211</v>
      </c>
      <c r="G54" s="40">
        <f>F54/D54*100</f>
        <v>15.219234592445327</v>
      </c>
      <c r="H54" s="40">
        <f t="shared" si="2"/>
        <v>6.309866364221582</v>
      </c>
    </row>
    <row r="55" spans="1:8" s="29" customFormat="1" ht="26.25">
      <c r="A55" s="38"/>
      <c r="B55" s="62" t="s">
        <v>186</v>
      </c>
      <c r="C55" s="68" t="s">
        <v>187</v>
      </c>
      <c r="D55" s="49">
        <v>300000</v>
      </c>
      <c r="E55" s="49">
        <v>2419000</v>
      </c>
      <c r="F55" s="49">
        <v>13550</v>
      </c>
      <c r="G55" s="40">
        <f>F55/D55*100</f>
        <v>4.516666666666667</v>
      </c>
      <c r="H55" s="40">
        <f t="shared" si="2"/>
        <v>0.5601488218272013</v>
      </c>
    </row>
    <row r="56" spans="1:8" s="29" customFormat="1" ht="12.75">
      <c r="A56" s="38"/>
      <c r="B56" s="62" t="s">
        <v>203</v>
      </c>
      <c r="C56" s="72" t="s">
        <v>202</v>
      </c>
      <c r="D56" s="49"/>
      <c r="E56" s="49">
        <v>250000</v>
      </c>
      <c r="F56" s="49">
        <v>4600</v>
      </c>
      <c r="G56" s="40"/>
      <c r="H56" s="40">
        <f t="shared" si="2"/>
        <v>1.8399999999999999</v>
      </c>
    </row>
    <row r="57" spans="1:8" s="29" customFormat="1" ht="12.75">
      <c r="A57" s="100"/>
      <c r="B57" s="78"/>
      <c r="C57" s="101"/>
      <c r="D57" s="79"/>
      <c r="E57" s="79"/>
      <c r="F57" s="127" t="s">
        <v>207</v>
      </c>
      <c r="G57" s="128"/>
      <c r="H57" s="128"/>
    </row>
    <row r="58" spans="1:8" s="29" customFormat="1" ht="12.75">
      <c r="A58" s="38"/>
      <c r="B58" s="105">
        <v>1</v>
      </c>
      <c r="C58" s="105">
        <v>2</v>
      </c>
      <c r="D58" s="105">
        <v>3</v>
      </c>
      <c r="E58" s="105">
        <v>4</v>
      </c>
      <c r="F58" s="105">
        <v>5</v>
      </c>
      <c r="G58" s="106">
        <v>6</v>
      </c>
      <c r="H58" s="106">
        <v>7</v>
      </c>
    </row>
    <row r="59" spans="1:8" s="29" customFormat="1" ht="12.75">
      <c r="A59" s="38"/>
      <c r="B59" s="14" t="s">
        <v>61</v>
      </c>
      <c r="C59" s="4" t="s">
        <v>62</v>
      </c>
      <c r="D59" s="49"/>
      <c r="E59" s="49">
        <v>448700</v>
      </c>
      <c r="F59" s="49">
        <v>46848</v>
      </c>
      <c r="G59" s="40"/>
      <c r="H59" s="40">
        <f t="shared" si="2"/>
        <v>10.440829061733897</v>
      </c>
    </row>
    <row r="60" spans="1:8" s="29" customFormat="1" ht="12.75">
      <c r="A60" s="38"/>
      <c r="B60" s="23" t="s">
        <v>172</v>
      </c>
      <c r="C60" s="4" t="s">
        <v>173</v>
      </c>
      <c r="D60" s="49">
        <v>1200000</v>
      </c>
      <c r="E60" s="49">
        <v>1223192</v>
      </c>
      <c r="F60" s="49">
        <v>241213</v>
      </c>
      <c r="G60" s="40">
        <f>F60/D60*100</f>
        <v>20.10108333333333</v>
      </c>
      <c r="H60" s="40">
        <f t="shared" si="2"/>
        <v>19.719962197267478</v>
      </c>
    </row>
    <row r="61" spans="1:8" s="29" customFormat="1" ht="12.75">
      <c r="A61" s="38"/>
      <c r="B61" s="62" t="s">
        <v>178</v>
      </c>
      <c r="C61" s="4" t="s">
        <v>199</v>
      </c>
      <c r="D61" s="49">
        <v>512000</v>
      </c>
      <c r="E61" s="49">
        <v>512000</v>
      </c>
      <c r="F61" s="49"/>
      <c r="G61" s="40">
        <f>F61/D61*100</f>
        <v>0</v>
      </c>
      <c r="H61" s="40">
        <f t="shared" si="2"/>
        <v>0</v>
      </c>
    </row>
    <row r="62" spans="1:8" s="19" customFormat="1" ht="12.75">
      <c r="A62" s="22"/>
      <c r="B62" s="23"/>
      <c r="C62" s="61" t="s">
        <v>174</v>
      </c>
      <c r="D62" s="50">
        <f>D8+D11+D23+D25+D33+D39+D45+D50+D54</f>
        <v>280217640</v>
      </c>
      <c r="E62" s="50">
        <f>E8+E11+E23+E25+E33+E39+E45+E50+E54</f>
        <v>303866783</v>
      </c>
      <c r="F62" s="50">
        <f>F8+F11+F23+F25+F33+F39+F45+F50+F54</f>
        <v>152277994</v>
      </c>
      <c r="G62" s="40">
        <f t="shared" si="0"/>
        <v>54.342758007668614</v>
      </c>
      <c r="H62" s="40">
        <f t="shared" si="1"/>
        <v>50.11340578150656</v>
      </c>
    </row>
    <row r="63" spans="1:8" s="19" customFormat="1" ht="12.75">
      <c r="A63" s="22"/>
      <c r="B63" s="23" t="s">
        <v>188</v>
      </c>
      <c r="C63" s="61" t="s">
        <v>189</v>
      </c>
      <c r="D63" s="50">
        <f>D64</f>
        <v>0</v>
      </c>
      <c r="E63" s="50">
        <f>E64</f>
        <v>860000</v>
      </c>
      <c r="F63" s="50">
        <f>F64</f>
        <v>810000</v>
      </c>
      <c r="G63" s="40"/>
      <c r="H63" s="40">
        <f t="shared" si="1"/>
        <v>94.18604651162791</v>
      </c>
    </row>
    <row r="64" spans="1:8" s="19" customFormat="1" ht="26.25">
      <c r="A64" s="22"/>
      <c r="B64" s="62" t="s">
        <v>190</v>
      </c>
      <c r="C64" s="3" t="s">
        <v>191</v>
      </c>
      <c r="D64" s="49"/>
      <c r="E64" s="49">
        <v>860000</v>
      </c>
      <c r="F64" s="49">
        <v>810000</v>
      </c>
      <c r="G64" s="40"/>
      <c r="H64" s="40">
        <f>F64/E64*100</f>
        <v>94.18604651162791</v>
      </c>
    </row>
    <row r="65" spans="1:8" s="29" customFormat="1" ht="12.75">
      <c r="A65" s="43" t="s">
        <v>63</v>
      </c>
      <c r="B65" s="44"/>
      <c r="C65" s="39" t="s">
        <v>73</v>
      </c>
      <c r="D65" s="50">
        <f>D62+D63</f>
        <v>280217640</v>
      </c>
      <c r="E65" s="50">
        <f>E62+E63</f>
        <v>304726783</v>
      </c>
      <c r="F65" s="50">
        <f>F62+F63</f>
        <v>153087994</v>
      </c>
      <c r="G65" s="40">
        <f t="shared" si="0"/>
        <v>54.631819038944165</v>
      </c>
      <c r="H65" s="40">
        <f t="shared" si="1"/>
        <v>50.237787598735615</v>
      </c>
    </row>
    <row r="66" spans="1:8" s="29" customFormat="1" ht="12.75">
      <c r="A66" s="64"/>
      <c r="B66" s="65"/>
      <c r="C66" s="5"/>
      <c r="D66" s="66"/>
      <c r="E66" s="66"/>
      <c r="F66" s="66"/>
      <c r="G66" s="67"/>
      <c r="H66" s="67"/>
    </row>
    <row r="67" spans="1:8" s="29" customFormat="1" ht="12.75">
      <c r="A67" s="64"/>
      <c r="B67" s="65"/>
      <c r="C67" s="5"/>
      <c r="D67" s="66"/>
      <c r="E67" s="66"/>
      <c r="F67" s="66"/>
      <c r="G67" s="67"/>
      <c r="H67" s="67"/>
    </row>
    <row r="68" spans="2:8" ht="12.75">
      <c r="B68" s="10"/>
      <c r="C68" s="46" t="s">
        <v>165</v>
      </c>
      <c r="D68" s="25"/>
      <c r="E68" s="25"/>
      <c r="F68" s="25"/>
      <c r="G68" s="26"/>
      <c r="H68" s="26"/>
    </row>
    <row r="69" spans="1:8" ht="39">
      <c r="A69" s="20" t="s">
        <v>0</v>
      </c>
      <c r="B69" s="11"/>
      <c r="C69" s="119" t="s">
        <v>1</v>
      </c>
      <c r="D69" s="126" t="s">
        <v>68</v>
      </c>
      <c r="E69" s="126" t="s">
        <v>69</v>
      </c>
      <c r="F69" s="126" t="s">
        <v>64</v>
      </c>
      <c r="G69" s="110" t="s">
        <v>70</v>
      </c>
      <c r="H69" s="110"/>
    </row>
    <row r="70" spans="1:8" ht="78.75">
      <c r="A70" s="20">
        <v>1</v>
      </c>
      <c r="B70" s="12"/>
      <c r="C70" s="108"/>
      <c r="D70" s="126"/>
      <c r="E70" s="126"/>
      <c r="F70" s="126"/>
      <c r="G70" s="27" t="s">
        <v>175</v>
      </c>
      <c r="H70" s="27" t="s">
        <v>71</v>
      </c>
    </row>
    <row r="71" spans="1:8" ht="12.75">
      <c r="A71" s="20"/>
      <c r="B71" s="102" t="s">
        <v>208</v>
      </c>
      <c r="C71" s="103">
        <v>2</v>
      </c>
      <c r="D71" s="104">
        <v>3</v>
      </c>
      <c r="E71" s="104">
        <v>4</v>
      </c>
      <c r="F71" s="104">
        <v>5</v>
      </c>
      <c r="G71" s="105">
        <v>6</v>
      </c>
      <c r="H71" s="105">
        <v>7</v>
      </c>
    </row>
    <row r="72" spans="1:8" s="29" customFormat="1" ht="12.75">
      <c r="A72" s="38" t="s">
        <v>4</v>
      </c>
      <c r="B72" s="44" t="s">
        <v>176</v>
      </c>
      <c r="C72" s="39" t="s">
        <v>5</v>
      </c>
      <c r="D72" s="50">
        <f>D73+D74</f>
        <v>270500</v>
      </c>
      <c r="E72" s="50">
        <f>E73+E74</f>
        <v>270500</v>
      </c>
      <c r="F72" s="50">
        <f>F73+F74</f>
        <v>64520</v>
      </c>
      <c r="G72" s="40">
        <f t="shared" si="0"/>
        <v>23.852125693160815</v>
      </c>
      <c r="H72" s="40">
        <f t="shared" si="1"/>
        <v>23.852125693160815</v>
      </c>
    </row>
    <row r="73" spans="1:8" ht="26.25">
      <c r="A73" s="15" t="s">
        <v>6</v>
      </c>
      <c r="B73" s="8" t="s">
        <v>6</v>
      </c>
      <c r="C73" s="3" t="s">
        <v>7</v>
      </c>
      <c r="D73" s="49">
        <v>215800</v>
      </c>
      <c r="E73" s="49">
        <v>215800</v>
      </c>
      <c r="F73" s="49">
        <v>64520</v>
      </c>
      <c r="G73" s="17">
        <f t="shared" si="0"/>
        <v>29.89805375347544</v>
      </c>
      <c r="H73" s="17">
        <f t="shared" si="1"/>
        <v>29.89805375347544</v>
      </c>
    </row>
    <row r="74" spans="1:8" ht="12.75">
      <c r="A74" s="15"/>
      <c r="B74" s="8" t="s">
        <v>82</v>
      </c>
      <c r="C74" s="3" t="s">
        <v>75</v>
      </c>
      <c r="D74" s="49">
        <v>54700</v>
      </c>
      <c r="E74" s="49">
        <v>54700</v>
      </c>
      <c r="F74" s="49"/>
      <c r="G74" s="17"/>
      <c r="H74" s="17"/>
    </row>
    <row r="75" spans="1:8" s="29" customFormat="1" ht="12.75">
      <c r="A75" s="38" t="s">
        <v>8</v>
      </c>
      <c r="B75" s="44" t="s">
        <v>8</v>
      </c>
      <c r="C75" s="39" t="s">
        <v>9</v>
      </c>
      <c r="D75" s="50">
        <f>D76+D77+D78+D79+D80+D82+D81</f>
        <v>6228335</v>
      </c>
      <c r="E75" s="50">
        <f>E76+E77+E78+E79+E80+E82+E81</f>
        <v>16717670</v>
      </c>
      <c r="F75" s="50">
        <f>F76+F77+F78+F79+F80+F82+F81</f>
        <v>11716397</v>
      </c>
      <c r="G75" s="40">
        <f t="shared" si="0"/>
        <v>188.11443186662245</v>
      </c>
      <c r="H75" s="40">
        <f t="shared" si="1"/>
        <v>70.08391121490017</v>
      </c>
    </row>
    <row r="76" spans="1:8" ht="12.75">
      <c r="A76" s="15" t="s">
        <v>10</v>
      </c>
      <c r="B76" s="8" t="s">
        <v>10</v>
      </c>
      <c r="C76" s="4" t="s">
        <v>11</v>
      </c>
      <c r="D76" s="49">
        <v>1994300</v>
      </c>
      <c r="E76" s="49">
        <v>2047407</v>
      </c>
      <c r="F76" s="49">
        <v>264674</v>
      </c>
      <c r="G76" s="17">
        <f t="shared" si="0"/>
        <v>13.271523842952416</v>
      </c>
      <c r="H76" s="17">
        <f t="shared" si="1"/>
        <v>12.927278259769553</v>
      </c>
    </row>
    <row r="77" spans="1:8" ht="26.25">
      <c r="A77" s="15" t="s">
        <v>12</v>
      </c>
      <c r="B77" s="8" t="s">
        <v>83</v>
      </c>
      <c r="C77" s="3" t="s">
        <v>81</v>
      </c>
      <c r="D77" s="49">
        <v>2714835</v>
      </c>
      <c r="E77" s="49">
        <v>11801316</v>
      </c>
      <c r="F77" s="49">
        <v>9496321</v>
      </c>
      <c r="G77" s="17">
        <f t="shared" si="0"/>
        <v>349.7936707019027</v>
      </c>
      <c r="H77" s="17">
        <f t="shared" si="1"/>
        <v>80.46832234642307</v>
      </c>
    </row>
    <row r="78" spans="1:8" ht="26.25">
      <c r="A78" s="15" t="s">
        <v>13</v>
      </c>
      <c r="B78" s="8" t="s">
        <v>84</v>
      </c>
      <c r="C78" s="3" t="s">
        <v>80</v>
      </c>
      <c r="D78" s="49">
        <v>247800</v>
      </c>
      <c r="E78" s="49">
        <v>247800</v>
      </c>
      <c r="F78" s="49">
        <v>92141</v>
      </c>
      <c r="G78" s="17">
        <f t="shared" si="0"/>
        <v>37.18361581920904</v>
      </c>
      <c r="H78" s="17">
        <f t="shared" si="1"/>
        <v>37.18361581920904</v>
      </c>
    </row>
    <row r="79" spans="1:8" ht="26.25">
      <c r="A79" s="15" t="s">
        <v>14</v>
      </c>
      <c r="B79" s="8" t="s">
        <v>86</v>
      </c>
      <c r="C79" s="3" t="s">
        <v>87</v>
      </c>
      <c r="D79" s="49">
        <v>632400</v>
      </c>
      <c r="E79" s="49">
        <v>860071</v>
      </c>
      <c r="F79" s="49">
        <v>322935</v>
      </c>
      <c r="G79" s="17">
        <f t="shared" si="0"/>
        <v>51.064990512333964</v>
      </c>
      <c r="H79" s="17">
        <f t="shared" si="1"/>
        <v>37.54748154512825</v>
      </c>
    </row>
    <row r="80" spans="1:8" ht="12.75">
      <c r="A80" s="15" t="s">
        <v>15</v>
      </c>
      <c r="B80" s="8" t="s">
        <v>88</v>
      </c>
      <c r="C80" s="4" t="s">
        <v>17</v>
      </c>
      <c r="D80" s="49">
        <v>39000</v>
      </c>
      <c r="E80" s="49">
        <v>1160982</v>
      </c>
      <c r="F80" s="49">
        <v>1121982</v>
      </c>
      <c r="G80" s="17">
        <f t="shared" si="0"/>
        <v>2876.876923076923</v>
      </c>
      <c r="H80" s="17">
        <f t="shared" si="1"/>
        <v>96.64077479237405</v>
      </c>
    </row>
    <row r="81" spans="1:8" ht="26.25">
      <c r="A81" s="15"/>
      <c r="B81" s="8" t="s">
        <v>90</v>
      </c>
      <c r="C81" s="3" t="s">
        <v>91</v>
      </c>
      <c r="D81" s="49"/>
      <c r="E81" s="49">
        <v>94</v>
      </c>
      <c r="F81" s="49">
        <v>94</v>
      </c>
      <c r="G81" s="17"/>
      <c r="H81" s="17">
        <f t="shared" si="1"/>
        <v>100</v>
      </c>
    </row>
    <row r="82" spans="1:8" ht="12.75">
      <c r="A82" s="15" t="s">
        <v>20</v>
      </c>
      <c r="B82" s="8" t="s">
        <v>96</v>
      </c>
      <c r="C82" s="3" t="s">
        <v>74</v>
      </c>
      <c r="D82" s="49">
        <v>600000</v>
      </c>
      <c r="E82" s="49">
        <v>600000</v>
      </c>
      <c r="F82" s="49">
        <v>418250</v>
      </c>
      <c r="G82" s="17">
        <f t="shared" si="0"/>
        <v>69.70833333333334</v>
      </c>
      <c r="H82" s="17">
        <f t="shared" si="1"/>
        <v>69.70833333333334</v>
      </c>
    </row>
    <row r="83" spans="1:8" s="29" customFormat="1" ht="12.75">
      <c r="A83" s="38" t="s">
        <v>24</v>
      </c>
      <c r="B83" s="44" t="s">
        <v>24</v>
      </c>
      <c r="C83" s="39" t="s">
        <v>25</v>
      </c>
      <c r="D83" s="50">
        <f>D84+D85</f>
        <v>110000</v>
      </c>
      <c r="E83" s="50">
        <f>E84+E85</f>
        <v>1931385</v>
      </c>
      <c r="F83" s="50">
        <f>F84+F85</f>
        <v>1190314</v>
      </c>
      <c r="G83" s="40">
        <f>F83/D83*100</f>
        <v>1082.1036363636363</v>
      </c>
      <c r="H83" s="40">
        <f aca="true" t="shared" si="3" ref="H83:H109">F83/E83*100</f>
        <v>61.63007375536208</v>
      </c>
    </row>
    <row r="84" spans="1:8" ht="40.5" customHeight="1">
      <c r="A84" s="15" t="s">
        <v>26</v>
      </c>
      <c r="B84" s="8" t="s">
        <v>26</v>
      </c>
      <c r="C84" s="3" t="s">
        <v>27</v>
      </c>
      <c r="D84" s="49">
        <v>80000</v>
      </c>
      <c r="E84" s="49">
        <v>1901385</v>
      </c>
      <c r="F84" s="49">
        <v>1160314</v>
      </c>
      <c r="G84" s="17">
        <f>F84/D84*100</f>
        <v>1450.3925000000002</v>
      </c>
      <c r="H84" s="17">
        <f t="shared" si="3"/>
        <v>61.02467411912895</v>
      </c>
    </row>
    <row r="85" spans="1:8" ht="40.5" customHeight="1">
      <c r="A85" s="15"/>
      <c r="B85" s="8" t="s">
        <v>168</v>
      </c>
      <c r="C85" s="71" t="s">
        <v>169</v>
      </c>
      <c r="D85" s="49">
        <v>30000</v>
      </c>
      <c r="E85" s="49">
        <v>30000</v>
      </c>
      <c r="F85" s="49">
        <v>30000</v>
      </c>
      <c r="G85" s="17"/>
      <c r="H85" s="17">
        <f t="shared" si="3"/>
        <v>100</v>
      </c>
    </row>
    <row r="86" spans="1:8" s="29" customFormat="1" ht="12.75">
      <c r="A86" s="38" t="s">
        <v>32</v>
      </c>
      <c r="B86" s="44" t="s">
        <v>32</v>
      </c>
      <c r="C86" s="39" t="s">
        <v>33</v>
      </c>
      <c r="D86" s="50">
        <f>D88+D89+D87+D90</f>
        <v>392500</v>
      </c>
      <c r="E86" s="50">
        <f>E88+E89+E87+E90</f>
        <v>581343</v>
      </c>
      <c r="F86" s="50">
        <f>F88+F89+F87+F90</f>
        <v>362731</v>
      </c>
      <c r="G86" s="40">
        <f aca="true" t="shared" si="4" ref="G86:G96">F86/D86*100</f>
        <v>92.41554140127388</v>
      </c>
      <c r="H86" s="40">
        <f t="shared" si="3"/>
        <v>62.39535007732096</v>
      </c>
    </row>
    <row r="87" spans="1:8" s="19" customFormat="1" ht="12.75">
      <c r="A87" s="22"/>
      <c r="B87" s="63" t="s">
        <v>34</v>
      </c>
      <c r="C87" s="53" t="s">
        <v>35</v>
      </c>
      <c r="D87" s="49"/>
      <c r="E87" s="49">
        <v>41060</v>
      </c>
      <c r="F87" s="49">
        <v>41060</v>
      </c>
      <c r="G87" s="17"/>
      <c r="H87" s="17">
        <f t="shared" si="3"/>
        <v>100</v>
      </c>
    </row>
    <row r="88" spans="1:8" ht="12.75">
      <c r="A88" s="15" t="s">
        <v>36</v>
      </c>
      <c r="B88" s="8" t="s">
        <v>36</v>
      </c>
      <c r="C88" s="4" t="s">
        <v>37</v>
      </c>
      <c r="D88" s="49">
        <v>2500</v>
      </c>
      <c r="E88" s="49">
        <v>2500</v>
      </c>
      <c r="F88" s="49"/>
      <c r="G88" s="17">
        <f t="shared" si="4"/>
        <v>0</v>
      </c>
      <c r="H88" s="17">
        <f t="shared" si="3"/>
        <v>0</v>
      </c>
    </row>
    <row r="89" spans="1:8" ht="26.25">
      <c r="A89" s="15" t="s">
        <v>38</v>
      </c>
      <c r="B89" s="8" t="s">
        <v>38</v>
      </c>
      <c r="C89" s="3" t="s">
        <v>39</v>
      </c>
      <c r="D89" s="49">
        <v>340000</v>
      </c>
      <c r="E89" s="49">
        <v>392800</v>
      </c>
      <c r="F89" s="49">
        <v>176988</v>
      </c>
      <c r="G89" s="17">
        <f t="shared" si="4"/>
        <v>52.05529411764706</v>
      </c>
      <c r="H89" s="17">
        <f t="shared" si="3"/>
        <v>45.05804480651731</v>
      </c>
    </row>
    <row r="90" spans="1:8" ht="26.25">
      <c r="A90" s="15"/>
      <c r="B90" s="8" t="s">
        <v>40</v>
      </c>
      <c r="C90" s="24" t="s">
        <v>41</v>
      </c>
      <c r="D90" s="49">
        <v>50000</v>
      </c>
      <c r="E90" s="49">
        <v>144983</v>
      </c>
      <c r="F90" s="49">
        <v>144683</v>
      </c>
      <c r="G90" s="17">
        <f t="shared" si="4"/>
        <v>289.366</v>
      </c>
      <c r="H90" s="17">
        <f t="shared" si="3"/>
        <v>99.79307918859452</v>
      </c>
    </row>
    <row r="91" spans="1:8" s="29" customFormat="1" ht="12.75">
      <c r="A91" s="38" t="s">
        <v>44</v>
      </c>
      <c r="B91" s="44" t="s">
        <v>44</v>
      </c>
      <c r="C91" s="39" t="s">
        <v>45</v>
      </c>
      <c r="D91" s="50">
        <f>D93+D92</f>
        <v>115000</v>
      </c>
      <c r="E91" s="50">
        <f>E93+E92</f>
        <v>226899</v>
      </c>
      <c r="F91" s="50">
        <f>F93+F92</f>
        <v>201899</v>
      </c>
      <c r="G91" s="40">
        <f t="shared" si="4"/>
        <v>175.56434782608696</v>
      </c>
      <c r="H91" s="17">
        <f t="shared" si="3"/>
        <v>88.98188180644252</v>
      </c>
    </row>
    <row r="92" spans="1:10" s="29" customFormat="1" ht="26.25">
      <c r="A92" s="38"/>
      <c r="B92" s="63" t="s">
        <v>48</v>
      </c>
      <c r="C92" s="24" t="s">
        <v>49</v>
      </c>
      <c r="D92" s="49"/>
      <c r="E92" s="49">
        <v>111899</v>
      </c>
      <c r="F92" s="49">
        <v>111899</v>
      </c>
      <c r="G92" s="17"/>
      <c r="H92" s="17">
        <f t="shared" si="3"/>
        <v>100</v>
      </c>
      <c r="I92" s="19"/>
      <c r="J92" s="19"/>
    </row>
    <row r="93" spans="1:8" ht="12.75">
      <c r="A93" s="15" t="s">
        <v>50</v>
      </c>
      <c r="B93" s="8" t="s">
        <v>50</v>
      </c>
      <c r="C93" s="4" t="s">
        <v>51</v>
      </c>
      <c r="D93" s="49">
        <v>115000</v>
      </c>
      <c r="E93" s="49">
        <v>115000</v>
      </c>
      <c r="F93" s="49">
        <v>90000</v>
      </c>
      <c r="G93" s="17">
        <f t="shared" si="4"/>
        <v>78.26086956521739</v>
      </c>
      <c r="H93" s="17">
        <f t="shared" si="3"/>
        <v>78.26086956521739</v>
      </c>
    </row>
    <row r="94" spans="1:8" s="29" customFormat="1" ht="12.75">
      <c r="A94" s="38"/>
      <c r="B94" s="41" t="s">
        <v>53</v>
      </c>
      <c r="C94" s="61" t="s">
        <v>54</v>
      </c>
      <c r="D94" s="50">
        <f>D96+D95</f>
        <v>573197</v>
      </c>
      <c r="E94" s="50">
        <f>E96+E95</f>
        <v>573197</v>
      </c>
      <c r="F94" s="50">
        <f>F96+F95</f>
        <v>218577</v>
      </c>
      <c r="G94" s="17">
        <f t="shared" si="4"/>
        <v>38.132963012716395</v>
      </c>
      <c r="H94" s="17">
        <f t="shared" si="3"/>
        <v>38.132963012716395</v>
      </c>
    </row>
    <row r="95" spans="1:8" s="29" customFormat="1" ht="26.25">
      <c r="A95" s="38"/>
      <c r="B95" s="70" t="s">
        <v>182</v>
      </c>
      <c r="C95" s="71" t="s">
        <v>183</v>
      </c>
      <c r="D95" s="49">
        <v>129419</v>
      </c>
      <c r="E95" s="49">
        <v>129419</v>
      </c>
      <c r="F95" s="49">
        <v>129419</v>
      </c>
      <c r="G95" s="17">
        <f t="shared" si="4"/>
        <v>100</v>
      </c>
      <c r="H95" s="17">
        <f t="shared" si="3"/>
        <v>100</v>
      </c>
    </row>
    <row r="96" spans="1:8" s="29" customFormat="1" ht="12.75">
      <c r="A96" s="38"/>
      <c r="B96" s="70" t="s">
        <v>55</v>
      </c>
      <c r="C96" s="4" t="s">
        <v>56</v>
      </c>
      <c r="D96" s="49">
        <v>443778</v>
      </c>
      <c r="E96" s="49">
        <v>443778</v>
      </c>
      <c r="F96" s="49">
        <v>89158</v>
      </c>
      <c r="G96" s="17">
        <f t="shared" si="4"/>
        <v>20.09067596861494</v>
      </c>
      <c r="H96" s="17">
        <f t="shared" si="3"/>
        <v>20.09067596861494</v>
      </c>
    </row>
    <row r="97" spans="1:8" s="29" customFormat="1" ht="12.75">
      <c r="A97" s="38" t="s">
        <v>57</v>
      </c>
      <c r="B97" s="44" t="s">
        <v>57</v>
      </c>
      <c r="C97" s="39" t="s">
        <v>77</v>
      </c>
      <c r="D97" s="50">
        <f>D98+D99+D101+D100+D102</f>
        <v>2236835</v>
      </c>
      <c r="E97" s="50">
        <f>E98+E99+E101+E100+E102</f>
        <v>2236835</v>
      </c>
      <c r="F97" s="50">
        <f>F98+F99+F101+F100+F102</f>
        <v>927835</v>
      </c>
      <c r="G97" s="40">
        <f aca="true" t="shared" si="5" ref="G97:G109">F97/D97*100</f>
        <v>41.47981411235071</v>
      </c>
      <c r="H97" s="40">
        <f t="shared" si="3"/>
        <v>41.47981411235071</v>
      </c>
    </row>
    <row r="98" spans="1:8" s="29" customFormat="1" ht="12.75">
      <c r="A98" s="38"/>
      <c r="B98" s="63" t="s">
        <v>170</v>
      </c>
      <c r="C98" s="72" t="s">
        <v>171</v>
      </c>
      <c r="D98" s="49">
        <v>82000</v>
      </c>
      <c r="E98" s="49">
        <v>82000</v>
      </c>
      <c r="F98" s="49">
        <v>82000</v>
      </c>
      <c r="G98" s="17">
        <f t="shared" si="5"/>
        <v>100</v>
      </c>
      <c r="H98" s="17">
        <f t="shared" si="3"/>
        <v>100</v>
      </c>
    </row>
    <row r="99" spans="1:8" ht="26.25">
      <c r="A99" s="15"/>
      <c r="B99" s="9" t="s">
        <v>58</v>
      </c>
      <c r="C99" s="24" t="s">
        <v>177</v>
      </c>
      <c r="D99" s="49">
        <v>258000</v>
      </c>
      <c r="E99" s="49">
        <v>258000</v>
      </c>
      <c r="F99" s="49"/>
      <c r="G99" s="17">
        <f t="shared" si="5"/>
        <v>0</v>
      </c>
      <c r="H99" s="17">
        <f t="shared" si="3"/>
        <v>0</v>
      </c>
    </row>
    <row r="100" spans="1:8" ht="26.25">
      <c r="A100" s="15"/>
      <c r="B100" s="9" t="s">
        <v>214</v>
      </c>
      <c r="C100" s="24" t="s">
        <v>215</v>
      </c>
      <c r="D100" s="49">
        <v>1000</v>
      </c>
      <c r="E100" s="49">
        <v>1000</v>
      </c>
      <c r="F100" s="49"/>
      <c r="G100" s="17">
        <f t="shared" si="5"/>
        <v>0</v>
      </c>
      <c r="H100" s="17">
        <f t="shared" si="3"/>
        <v>0</v>
      </c>
    </row>
    <row r="101" spans="1:8" ht="12.75">
      <c r="A101" s="15"/>
      <c r="B101" s="9" t="s">
        <v>193</v>
      </c>
      <c r="C101" s="24" t="s">
        <v>194</v>
      </c>
      <c r="D101" s="49">
        <v>845835</v>
      </c>
      <c r="E101" s="49">
        <v>845835</v>
      </c>
      <c r="F101" s="49">
        <v>845835</v>
      </c>
      <c r="G101" s="17">
        <f t="shared" si="5"/>
        <v>100</v>
      </c>
      <c r="H101" s="17">
        <f t="shared" si="3"/>
        <v>100</v>
      </c>
    </row>
    <row r="102" spans="1:8" ht="12.75">
      <c r="A102" s="15"/>
      <c r="B102" s="9" t="s">
        <v>216</v>
      </c>
      <c r="C102" s="24" t="s">
        <v>217</v>
      </c>
      <c r="D102" s="49">
        <v>1050000</v>
      </c>
      <c r="E102" s="49">
        <v>1050000</v>
      </c>
      <c r="F102" s="49"/>
      <c r="G102" s="17"/>
      <c r="H102" s="17"/>
    </row>
    <row r="103" spans="1:8" s="29" customFormat="1" ht="12.75">
      <c r="A103" s="38"/>
      <c r="B103" s="44" t="s">
        <v>60</v>
      </c>
      <c r="C103" s="69" t="s">
        <v>79</v>
      </c>
      <c r="D103" s="50">
        <f>D104+D105</f>
        <v>176500</v>
      </c>
      <c r="E103" s="50">
        <f>E104+E105</f>
        <v>176500</v>
      </c>
      <c r="F103" s="50">
        <f>F104+F105</f>
        <v>0</v>
      </c>
      <c r="G103" s="40">
        <f t="shared" si="5"/>
        <v>0</v>
      </c>
      <c r="H103" s="40">
        <f t="shared" si="3"/>
        <v>0</v>
      </c>
    </row>
    <row r="104" spans="1:8" s="19" customFormat="1" ht="12.75">
      <c r="A104" s="22"/>
      <c r="B104" s="63" t="s">
        <v>204</v>
      </c>
      <c r="C104" s="24" t="s">
        <v>205</v>
      </c>
      <c r="D104" s="49">
        <v>151500</v>
      </c>
      <c r="E104" s="49">
        <v>151500</v>
      </c>
      <c r="F104" s="49"/>
      <c r="G104" s="40">
        <f t="shared" si="5"/>
        <v>0</v>
      </c>
      <c r="H104" s="40">
        <f t="shared" si="3"/>
        <v>0</v>
      </c>
    </row>
    <row r="105" spans="1:8" s="19" customFormat="1" ht="12.75">
      <c r="A105" s="22"/>
      <c r="B105" s="63" t="s">
        <v>218</v>
      </c>
      <c r="C105" s="24" t="s">
        <v>219</v>
      </c>
      <c r="D105" s="49">
        <v>25000</v>
      </c>
      <c r="E105" s="49">
        <v>25000</v>
      </c>
      <c r="F105" s="49"/>
      <c r="G105" s="40">
        <f t="shared" si="5"/>
        <v>0</v>
      </c>
      <c r="H105" s="40">
        <f t="shared" si="3"/>
        <v>0</v>
      </c>
    </row>
    <row r="106" spans="1:8" s="29" customFormat="1" ht="12.75">
      <c r="A106" s="38"/>
      <c r="B106" s="44" t="s">
        <v>188</v>
      </c>
      <c r="C106" s="69" t="s">
        <v>189</v>
      </c>
      <c r="D106" s="50">
        <f>D107+D108</f>
        <v>2000000</v>
      </c>
      <c r="E106" s="50">
        <f>E107+E108</f>
        <v>2000000</v>
      </c>
      <c r="F106" s="50">
        <f>F107+F108</f>
        <v>500000</v>
      </c>
      <c r="G106" s="40">
        <f t="shared" si="5"/>
        <v>25</v>
      </c>
      <c r="H106" s="40">
        <f t="shared" si="3"/>
        <v>25</v>
      </c>
    </row>
    <row r="107" spans="1:8" s="19" customFormat="1" ht="12.75">
      <c r="A107" s="22"/>
      <c r="B107" s="63" t="s">
        <v>220</v>
      </c>
      <c r="C107" s="24" t="s">
        <v>221</v>
      </c>
      <c r="D107" s="49">
        <v>1500000</v>
      </c>
      <c r="E107" s="49">
        <v>1500000</v>
      </c>
      <c r="F107" s="49"/>
      <c r="G107" s="17"/>
      <c r="H107" s="17"/>
    </row>
    <row r="108" spans="1:8" ht="26.25">
      <c r="A108" s="15"/>
      <c r="B108" s="9" t="s">
        <v>190</v>
      </c>
      <c r="C108" s="24" t="s">
        <v>191</v>
      </c>
      <c r="D108" s="49">
        <v>500000</v>
      </c>
      <c r="E108" s="49">
        <v>500000</v>
      </c>
      <c r="F108" s="49">
        <v>500000</v>
      </c>
      <c r="G108" s="40">
        <f t="shared" si="5"/>
        <v>100</v>
      </c>
      <c r="H108" s="40">
        <f t="shared" si="3"/>
        <v>100</v>
      </c>
    </row>
    <row r="109" spans="1:8" s="29" customFormat="1" ht="12.75">
      <c r="A109" s="38"/>
      <c r="B109" s="41"/>
      <c r="C109" s="42" t="s">
        <v>72</v>
      </c>
      <c r="D109" s="50">
        <f>D72+D75+D83+D86+D91+D94+D97+D103+D106</f>
        <v>12102867</v>
      </c>
      <c r="E109" s="50">
        <f>E72+E75+E83+E86+E91+E94+E97+E103+E106</f>
        <v>24714329</v>
      </c>
      <c r="F109" s="50">
        <f>F72+F75+F83+F86+F91+F94+F97+F103+F106</f>
        <v>15182273</v>
      </c>
      <c r="G109" s="40">
        <f t="shared" si="5"/>
        <v>125.44360770055559</v>
      </c>
      <c r="H109" s="40">
        <f t="shared" si="3"/>
        <v>61.43105483462651</v>
      </c>
    </row>
    <row r="110" spans="1:6" ht="12.75">
      <c r="A110" s="7"/>
      <c r="B110" s="7"/>
      <c r="C110" s="1"/>
      <c r="D110" s="2"/>
      <c r="E110" s="2"/>
      <c r="F110" s="18"/>
    </row>
    <row r="111" spans="2:8" ht="12.75">
      <c r="B111" s="30"/>
      <c r="C111" s="31"/>
      <c r="D111" s="32"/>
      <c r="E111" s="56"/>
      <c r="F111" s="121"/>
      <c r="G111" s="122"/>
      <c r="H111" s="122"/>
    </row>
    <row r="112" spans="2:8" ht="12.75" customHeight="1">
      <c r="B112" s="117" t="s">
        <v>166</v>
      </c>
      <c r="C112" s="117"/>
      <c r="D112" s="117"/>
      <c r="E112" s="117"/>
      <c r="F112" s="117"/>
      <c r="G112" s="117"/>
      <c r="H112" s="117"/>
    </row>
    <row r="113" spans="2:8" ht="12.75" customHeight="1">
      <c r="B113" s="111" t="s">
        <v>105</v>
      </c>
      <c r="C113" s="111" t="s">
        <v>106</v>
      </c>
      <c r="D113" s="107" t="s">
        <v>2</v>
      </c>
      <c r="E113" s="107" t="s">
        <v>3</v>
      </c>
      <c r="F113" s="107" t="s">
        <v>64</v>
      </c>
      <c r="G113" s="115" t="s">
        <v>70</v>
      </c>
      <c r="H113" s="116"/>
    </row>
    <row r="114" spans="2:8" ht="52.5">
      <c r="B114" s="112"/>
      <c r="C114" s="112"/>
      <c r="D114" s="108"/>
      <c r="E114" s="108"/>
      <c r="F114" s="108"/>
      <c r="G114" s="47" t="s">
        <v>66</v>
      </c>
      <c r="H114" s="47" t="s">
        <v>67</v>
      </c>
    </row>
    <row r="115" spans="2:8" ht="12.75">
      <c r="B115" s="77">
        <v>1</v>
      </c>
      <c r="C115" s="77">
        <v>2</v>
      </c>
      <c r="D115" s="80">
        <v>3</v>
      </c>
      <c r="E115" s="81">
        <v>4</v>
      </c>
      <c r="F115" s="81">
        <v>5</v>
      </c>
      <c r="G115" s="80">
        <v>6</v>
      </c>
      <c r="H115" s="80">
        <v>7</v>
      </c>
    </row>
    <row r="116" spans="2:8" ht="12.75">
      <c r="B116" s="33" t="s">
        <v>21</v>
      </c>
      <c r="C116" s="36" t="s">
        <v>108</v>
      </c>
      <c r="D116" s="84">
        <f>D117+D121+D139+D142+D144</f>
        <v>279705640</v>
      </c>
      <c r="E116" s="84">
        <f>E117+E121+E139+E142+E144</f>
        <v>304214783</v>
      </c>
      <c r="F116" s="84">
        <f>F117+F121+F139+F142+F144</f>
        <v>153087994</v>
      </c>
      <c r="G116" s="83">
        <f aca="true" t="shared" si="6" ref="G116:G138">F116/D116*100</f>
        <v>54.73182235438656</v>
      </c>
      <c r="H116" s="83">
        <f>F116/E116*100</f>
        <v>50.32233887200675</v>
      </c>
    </row>
    <row r="117" spans="2:8" ht="12.75">
      <c r="B117" s="33" t="s">
        <v>109</v>
      </c>
      <c r="C117" s="36" t="s">
        <v>110</v>
      </c>
      <c r="D117" s="84">
        <f>D118+D120</f>
        <v>208910418</v>
      </c>
      <c r="E117" s="85">
        <f>E118+E120</f>
        <v>212117330</v>
      </c>
      <c r="F117" s="85">
        <f>F118+F120</f>
        <v>114302007</v>
      </c>
      <c r="G117" s="83">
        <f t="shared" si="6"/>
        <v>54.713406872796554</v>
      </c>
      <c r="H117" s="83">
        <f>F117/E117*100</f>
        <v>53.8862180661995</v>
      </c>
    </row>
    <row r="118" spans="2:8" ht="12.75">
      <c r="B118" s="34" t="s">
        <v>111</v>
      </c>
      <c r="C118" s="35" t="s">
        <v>112</v>
      </c>
      <c r="D118" s="86">
        <v>171345386</v>
      </c>
      <c r="E118" s="87">
        <v>173972592</v>
      </c>
      <c r="F118" s="87">
        <v>93706699</v>
      </c>
      <c r="G118" s="88">
        <f t="shared" si="6"/>
        <v>54.68877872206025</v>
      </c>
      <c r="H118" s="88">
        <f>F118/E118*100</f>
        <v>53.862909049489815</v>
      </c>
    </row>
    <row r="119" spans="2:8" ht="12.75">
      <c r="B119" s="34" t="s">
        <v>97</v>
      </c>
      <c r="C119" s="35" t="s">
        <v>113</v>
      </c>
      <c r="D119" s="87">
        <f>D118</f>
        <v>171345386</v>
      </c>
      <c r="E119" s="87">
        <v>173972592</v>
      </c>
      <c r="F119" s="87">
        <v>93706699</v>
      </c>
      <c r="G119" s="88">
        <f t="shared" si="6"/>
        <v>54.68877872206025</v>
      </c>
      <c r="H119" s="88">
        <f>F119/E119*100</f>
        <v>53.862909049489815</v>
      </c>
    </row>
    <row r="120" spans="2:8" ht="12.75">
      <c r="B120" s="34" t="s">
        <v>114</v>
      </c>
      <c r="C120" s="35" t="s">
        <v>115</v>
      </c>
      <c r="D120" s="86">
        <v>37565032</v>
      </c>
      <c r="E120" s="87">
        <v>38144738</v>
      </c>
      <c r="F120" s="87">
        <v>20595308</v>
      </c>
      <c r="G120" s="88">
        <f t="shared" si="6"/>
        <v>54.82574326038109</v>
      </c>
      <c r="H120" s="88">
        <f>F120/E120*100</f>
        <v>53.99252709508714</v>
      </c>
    </row>
    <row r="121" spans="2:8" ht="12.75">
      <c r="B121" s="33" t="s">
        <v>116</v>
      </c>
      <c r="C121" s="36" t="s">
        <v>117</v>
      </c>
      <c r="D121" s="89">
        <f>D125+D126+D127+D128+D129+D130+D137</f>
        <v>43121059</v>
      </c>
      <c r="E121" s="89">
        <f>E125+E126+E127+E128+E129+E130+E137</f>
        <v>55843347</v>
      </c>
      <c r="F121" s="89">
        <f>F125+F126+F127+F128+F129+F130+F137</f>
        <v>22751760</v>
      </c>
      <c r="G121" s="83">
        <f t="shared" si="6"/>
        <v>52.762526078035336</v>
      </c>
      <c r="H121" s="83">
        <f aca="true" t="shared" si="7" ref="H121:H144">F121/E121*100</f>
        <v>40.742113827811934</v>
      </c>
    </row>
    <row r="122" spans="2:8" ht="12.75">
      <c r="B122" s="73"/>
      <c r="C122" s="74"/>
      <c r="D122" s="99"/>
      <c r="E122" s="99"/>
      <c r="F122" s="129"/>
      <c r="G122" s="130"/>
      <c r="H122" s="130"/>
    </row>
    <row r="123" spans="2:8" ht="12.75">
      <c r="B123" s="73"/>
      <c r="C123" s="74"/>
      <c r="D123" s="99"/>
      <c r="E123" s="99"/>
      <c r="F123" s="127" t="s">
        <v>207</v>
      </c>
      <c r="G123" s="128"/>
      <c r="H123" s="128"/>
    </row>
    <row r="124" spans="2:8" ht="12.75" customHeight="1">
      <c r="B124" s="77">
        <v>1</v>
      </c>
      <c r="C124" s="77">
        <v>2</v>
      </c>
      <c r="D124" s="80">
        <v>3</v>
      </c>
      <c r="E124" s="81">
        <v>4</v>
      </c>
      <c r="F124" s="81">
        <v>5</v>
      </c>
      <c r="G124" s="80">
        <v>6</v>
      </c>
      <c r="H124" s="80">
        <v>7</v>
      </c>
    </row>
    <row r="125" spans="2:8" ht="12.75">
      <c r="B125" s="34" t="s">
        <v>118</v>
      </c>
      <c r="C125" s="35" t="s">
        <v>119</v>
      </c>
      <c r="D125" s="86">
        <v>6799092</v>
      </c>
      <c r="E125" s="87">
        <v>11512654</v>
      </c>
      <c r="F125" s="87">
        <v>3645533</v>
      </c>
      <c r="G125" s="88">
        <f t="shared" si="6"/>
        <v>53.61793898361722</v>
      </c>
      <c r="H125" s="88">
        <f t="shared" si="7"/>
        <v>31.66544395410476</v>
      </c>
    </row>
    <row r="126" spans="2:8" ht="12.75">
      <c r="B126" s="34" t="s">
        <v>120</v>
      </c>
      <c r="C126" s="35" t="s">
        <v>121</v>
      </c>
      <c r="D126" s="86">
        <v>327020</v>
      </c>
      <c r="E126" s="87">
        <v>311400</v>
      </c>
      <c r="F126" s="87">
        <v>11000</v>
      </c>
      <c r="G126" s="88">
        <f t="shared" si="6"/>
        <v>3.363708641673292</v>
      </c>
      <c r="H126" s="88">
        <f t="shared" si="7"/>
        <v>3.5324341682723186</v>
      </c>
    </row>
    <row r="127" spans="2:8" ht="12.75">
      <c r="B127" s="34" t="s">
        <v>122</v>
      </c>
      <c r="C127" s="35" t="s">
        <v>123</v>
      </c>
      <c r="D127" s="86">
        <v>4182592</v>
      </c>
      <c r="E127" s="87">
        <v>3900172</v>
      </c>
      <c r="F127" s="87">
        <v>741448</v>
      </c>
      <c r="G127" s="88">
        <f t="shared" si="6"/>
        <v>17.726997995501353</v>
      </c>
      <c r="H127" s="88">
        <f t="shared" si="7"/>
        <v>19.01064876113156</v>
      </c>
    </row>
    <row r="128" spans="2:8" ht="12.75">
      <c r="B128" s="34" t="s">
        <v>124</v>
      </c>
      <c r="C128" s="35" t="s">
        <v>125</v>
      </c>
      <c r="D128" s="86">
        <v>8935546</v>
      </c>
      <c r="E128" s="87">
        <v>13080550</v>
      </c>
      <c r="F128" s="87">
        <v>4996982</v>
      </c>
      <c r="G128" s="88">
        <f t="shared" si="6"/>
        <v>55.9225144160189</v>
      </c>
      <c r="H128" s="88">
        <f t="shared" si="7"/>
        <v>38.201619962463354</v>
      </c>
    </row>
    <row r="129" spans="2:8" ht="12.75">
      <c r="B129" s="34" t="s">
        <v>126</v>
      </c>
      <c r="C129" s="35" t="s">
        <v>127</v>
      </c>
      <c r="D129" s="90">
        <v>30100</v>
      </c>
      <c r="E129" s="87">
        <v>184680</v>
      </c>
      <c r="F129" s="87">
        <v>31719</v>
      </c>
      <c r="G129" s="88">
        <f t="shared" si="6"/>
        <v>105.37873754152824</v>
      </c>
      <c r="H129" s="88">
        <f t="shared" si="7"/>
        <v>17.17511371020143</v>
      </c>
    </row>
    <row r="130" spans="2:8" ht="12.75">
      <c r="B130" s="33" t="s">
        <v>128</v>
      </c>
      <c r="C130" s="36" t="s">
        <v>129</v>
      </c>
      <c r="D130" s="84">
        <f>D131+D132+D133+D134+D135+D136</f>
        <v>22747559</v>
      </c>
      <c r="E130" s="85">
        <f>E131+E132+E133+E134+E135+E136</f>
        <v>26700719</v>
      </c>
      <c r="F130" s="85">
        <f>F131+F132+F133+F134+F135+F136</f>
        <v>13260916</v>
      </c>
      <c r="G130" s="83">
        <f t="shared" si="6"/>
        <v>58.29599562748689</v>
      </c>
      <c r="H130" s="83">
        <f t="shared" si="7"/>
        <v>49.66501463874437</v>
      </c>
    </row>
    <row r="131" spans="2:8" ht="12.75">
      <c r="B131" s="34" t="s">
        <v>130</v>
      </c>
      <c r="C131" s="35" t="s">
        <v>131</v>
      </c>
      <c r="D131" s="86">
        <v>3265780</v>
      </c>
      <c r="E131" s="87">
        <v>3215780</v>
      </c>
      <c r="F131" s="87">
        <v>2145064</v>
      </c>
      <c r="G131" s="88">
        <f>F131/D131*100</f>
        <v>65.68305274697009</v>
      </c>
      <c r="H131" s="88">
        <f t="shared" si="7"/>
        <v>66.70431434986224</v>
      </c>
    </row>
    <row r="132" spans="2:8" ht="12.75">
      <c r="B132" s="34" t="s">
        <v>132</v>
      </c>
      <c r="C132" s="35" t="s">
        <v>133</v>
      </c>
      <c r="D132" s="86">
        <v>647940</v>
      </c>
      <c r="E132" s="87">
        <v>657940</v>
      </c>
      <c r="F132" s="87">
        <v>151785</v>
      </c>
      <c r="G132" s="88">
        <f t="shared" si="6"/>
        <v>23.425780164830076</v>
      </c>
      <c r="H132" s="88">
        <f t="shared" si="7"/>
        <v>23.069732802383196</v>
      </c>
    </row>
    <row r="133" spans="2:8" ht="12.75">
      <c r="B133" s="34" t="s">
        <v>134</v>
      </c>
      <c r="C133" s="35" t="s">
        <v>135</v>
      </c>
      <c r="D133" s="86">
        <v>10462522</v>
      </c>
      <c r="E133" s="87">
        <v>12148522</v>
      </c>
      <c r="F133" s="87">
        <v>5245347</v>
      </c>
      <c r="G133" s="88">
        <f t="shared" si="6"/>
        <v>50.134632930759906</v>
      </c>
      <c r="H133" s="88">
        <f t="shared" si="7"/>
        <v>43.17683253979373</v>
      </c>
    </row>
    <row r="134" spans="2:8" ht="12.75">
      <c r="B134" s="34" t="s">
        <v>136</v>
      </c>
      <c r="C134" s="35" t="s">
        <v>137</v>
      </c>
      <c r="D134" s="86">
        <v>2994620</v>
      </c>
      <c r="E134" s="87">
        <v>4210080</v>
      </c>
      <c r="F134" s="87">
        <v>1514278</v>
      </c>
      <c r="G134" s="88">
        <f t="shared" si="6"/>
        <v>50.566616131596</v>
      </c>
      <c r="H134" s="88">
        <f t="shared" si="7"/>
        <v>35.96791509900049</v>
      </c>
    </row>
    <row r="135" spans="2:8" ht="12.75">
      <c r="B135" s="34" t="s">
        <v>138</v>
      </c>
      <c r="C135" s="35" t="s">
        <v>139</v>
      </c>
      <c r="D135" s="86">
        <v>3678697</v>
      </c>
      <c r="E135" s="87">
        <v>4770397</v>
      </c>
      <c r="F135" s="87">
        <v>3336778</v>
      </c>
      <c r="G135" s="88">
        <f t="shared" si="6"/>
        <v>90.70543184176354</v>
      </c>
      <c r="H135" s="88">
        <f t="shared" si="7"/>
        <v>69.94759555651238</v>
      </c>
    </row>
    <row r="136" spans="2:8" ht="12.75">
      <c r="B136" s="54">
        <v>2276</v>
      </c>
      <c r="C136" s="27" t="s">
        <v>140</v>
      </c>
      <c r="D136" s="87">
        <v>1698000</v>
      </c>
      <c r="E136" s="87">
        <v>1698000</v>
      </c>
      <c r="F136" s="87">
        <v>867664</v>
      </c>
      <c r="G136" s="97">
        <f t="shared" si="6"/>
        <v>51.099175500588935</v>
      </c>
      <c r="H136" s="97">
        <f t="shared" si="7"/>
        <v>51.099175500588935</v>
      </c>
    </row>
    <row r="137" spans="2:8" ht="26.25">
      <c r="B137" s="33" t="s">
        <v>141</v>
      </c>
      <c r="C137" s="37" t="s">
        <v>142</v>
      </c>
      <c r="D137" s="84">
        <f>D138</f>
        <v>99150</v>
      </c>
      <c r="E137" s="85">
        <f>E138</f>
        <v>153172</v>
      </c>
      <c r="F137" s="85">
        <f>F138</f>
        <v>64162</v>
      </c>
      <c r="G137" s="83">
        <f t="shared" si="6"/>
        <v>64.7120524457892</v>
      </c>
      <c r="H137" s="83">
        <f t="shared" si="7"/>
        <v>41.888856971248</v>
      </c>
    </row>
    <row r="138" spans="2:8" ht="26.25">
      <c r="B138" s="34" t="s">
        <v>143</v>
      </c>
      <c r="C138" s="35" t="s">
        <v>144</v>
      </c>
      <c r="D138" s="86">
        <v>99150</v>
      </c>
      <c r="E138" s="87">
        <v>153172</v>
      </c>
      <c r="F138" s="87">
        <v>64162</v>
      </c>
      <c r="G138" s="88">
        <f t="shared" si="6"/>
        <v>64.7120524457892</v>
      </c>
      <c r="H138" s="88">
        <f t="shared" si="7"/>
        <v>41.888856971248</v>
      </c>
    </row>
    <row r="139" spans="2:8" ht="12.75">
      <c r="B139" s="33" t="s">
        <v>145</v>
      </c>
      <c r="C139" s="36" t="s">
        <v>146</v>
      </c>
      <c r="D139" s="93">
        <f>D140+D141</f>
        <v>25949773</v>
      </c>
      <c r="E139" s="93">
        <f>E140+E141</f>
        <v>34191904</v>
      </c>
      <c r="F139" s="93">
        <f>F140+F141</f>
        <v>14888922</v>
      </c>
      <c r="G139" s="83">
        <f>F139/D139*100</f>
        <v>57.37592386646311</v>
      </c>
      <c r="H139" s="83">
        <f t="shared" si="7"/>
        <v>43.545167885356726</v>
      </c>
    </row>
    <row r="140" spans="2:8" ht="26.25">
      <c r="B140" s="34" t="s">
        <v>147</v>
      </c>
      <c r="C140" s="35" t="s">
        <v>148</v>
      </c>
      <c r="D140" s="95">
        <v>25949773</v>
      </c>
      <c r="E140" s="96">
        <v>33331904</v>
      </c>
      <c r="F140" s="96">
        <v>14078922</v>
      </c>
      <c r="G140" s="88">
        <f>F140/D140*100</f>
        <v>54.25450927836633</v>
      </c>
      <c r="H140" s="88">
        <f t="shared" si="7"/>
        <v>42.238577190189915</v>
      </c>
    </row>
    <row r="141" spans="2:8" ht="26.25">
      <c r="B141" s="34">
        <v>2620</v>
      </c>
      <c r="C141" s="35" t="s">
        <v>192</v>
      </c>
      <c r="D141" s="95"/>
      <c r="E141" s="96">
        <v>860000</v>
      </c>
      <c r="F141" s="96">
        <v>810000</v>
      </c>
      <c r="G141" s="88"/>
      <c r="H141" s="88">
        <f t="shared" si="7"/>
        <v>94.18604651162791</v>
      </c>
    </row>
    <row r="142" spans="2:8" ht="12.75">
      <c r="B142" s="33" t="s">
        <v>149</v>
      </c>
      <c r="C142" s="36" t="s">
        <v>150</v>
      </c>
      <c r="D142" s="93">
        <f>D143</f>
        <v>1527560</v>
      </c>
      <c r="E142" s="92">
        <f>E143</f>
        <v>1799372</v>
      </c>
      <c r="F142" s="92">
        <f>F143</f>
        <v>1054267</v>
      </c>
      <c r="G142" s="83">
        <f>F142/D142*100</f>
        <v>69.01640524758437</v>
      </c>
      <c r="H142" s="83">
        <f t="shared" si="7"/>
        <v>58.59083057866856</v>
      </c>
    </row>
    <row r="143" spans="2:8" ht="12.75">
      <c r="B143" s="34" t="s">
        <v>151</v>
      </c>
      <c r="C143" s="35" t="s">
        <v>152</v>
      </c>
      <c r="D143" s="95">
        <v>1527560</v>
      </c>
      <c r="E143" s="96">
        <v>1799372</v>
      </c>
      <c r="F143" s="96">
        <v>1054267</v>
      </c>
      <c r="G143" s="88">
        <f>F143/D143*100</f>
        <v>69.01640524758437</v>
      </c>
      <c r="H143" s="88">
        <f t="shared" si="7"/>
        <v>58.59083057866856</v>
      </c>
    </row>
    <row r="144" spans="2:8" ht="12.75">
      <c r="B144" s="33" t="s">
        <v>153</v>
      </c>
      <c r="C144" s="36" t="s">
        <v>154</v>
      </c>
      <c r="D144" s="91">
        <v>196830</v>
      </c>
      <c r="E144" s="92">
        <v>262830</v>
      </c>
      <c r="F144" s="92">
        <v>91038</v>
      </c>
      <c r="G144" s="83">
        <f>F144/D144*100</f>
        <v>46.25209571711629</v>
      </c>
      <c r="H144" s="83">
        <f t="shared" si="7"/>
        <v>34.63759844766579</v>
      </c>
    </row>
    <row r="145" spans="2:8" ht="12.75">
      <c r="B145" s="33">
        <v>9000</v>
      </c>
      <c r="C145" s="36" t="s">
        <v>179</v>
      </c>
      <c r="D145" s="91">
        <v>512000</v>
      </c>
      <c r="E145" s="92">
        <v>512000</v>
      </c>
      <c r="F145" s="92"/>
      <c r="G145" s="83"/>
      <c r="H145" s="83"/>
    </row>
    <row r="146" spans="2:8" ht="12.75">
      <c r="B146" s="33"/>
      <c r="C146" s="36" t="s">
        <v>158</v>
      </c>
      <c r="D146" s="91">
        <f>D117+D121+D139+D142+D144+D145</f>
        <v>280217640</v>
      </c>
      <c r="E146" s="91">
        <f>E117+E121+E139+E142+E144+E145</f>
        <v>304726783</v>
      </c>
      <c r="F146" s="91">
        <f>F117+F121+F139+F142+F144+F145</f>
        <v>153087994</v>
      </c>
      <c r="G146" s="83">
        <f>F146/D146*100</f>
        <v>54.631819038944165</v>
      </c>
      <c r="H146" s="83">
        <f>F146/E146*100</f>
        <v>50.237787598735615</v>
      </c>
    </row>
    <row r="147" spans="2:8" ht="12.75">
      <c r="B147" s="73"/>
      <c r="C147" s="74"/>
      <c r="D147" s="75"/>
      <c r="E147" s="75"/>
      <c r="F147" s="75"/>
      <c r="G147" s="76"/>
      <c r="H147" s="76"/>
    </row>
    <row r="148" spans="2:8" ht="15" customHeight="1">
      <c r="B148" s="109" t="s">
        <v>167</v>
      </c>
      <c r="C148" s="109"/>
      <c r="D148" s="109"/>
      <c r="E148" s="109"/>
      <c r="F148" s="109"/>
      <c r="G148" s="109"/>
      <c r="H148" s="109"/>
    </row>
    <row r="149" spans="2:8" ht="12.75">
      <c r="B149" s="111" t="s">
        <v>105</v>
      </c>
      <c r="C149" s="111" t="s">
        <v>106</v>
      </c>
      <c r="D149" s="113" t="s">
        <v>162</v>
      </c>
      <c r="E149" s="113" t="s">
        <v>69</v>
      </c>
      <c r="F149" s="113" t="s">
        <v>64</v>
      </c>
      <c r="G149" s="115" t="s">
        <v>70</v>
      </c>
      <c r="H149" s="116"/>
    </row>
    <row r="150" spans="2:8" ht="78.75">
      <c r="B150" s="112"/>
      <c r="C150" s="112"/>
      <c r="D150" s="114"/>
      <c r="E150" s="114"/>
      <c r="F150" s="114"/>
      <c r="G150" s="47" t="s">
        <v>107</v>
      </c>
      <c r="H150" s="47" t="s">
        <v>71</v>
      </c>
    </row>
    <row r="151" spans="2:8" ht="12.75">
      <c r="B151" s="77">
        <v>1</v>
      </c>
      <c r="C151" s="77">
        <v>2</v>
      </c>
      <c r="D151" s="80">
        <v>3</v>
      </c>
      <c r="E151" s="81">
        <v>4</v>
      </c>
      <c r="F151" s="81">
        <v>5</v>
      </c>
      <c r="G151" s="80">
        <v>6</v>
      </c>
      <c r="H151" s="80">
        <v>7</v>
      </c>
    </row>
    <row r="152" spans="2:8" ht="12.75">
      <c r="B152" s="77">
        <v>2000</v>
      </c>
      <c r="C152" s="77" t="s">
        <v>108</v>
      </c>
      <c r="D152" s="82">
        <f>D153+D157+D171</f>
        <v>6212600</v>
      </c>
      <c r="E152" s="82">
        <f>E153+E157+E171</f>
        <v>16312686</v>
      </c>
      <c r="F152" s="82">
        <f>F153+F157+F171</f>
        <v>10617738</v>
      </c>
      <c r="G152" s="83">
        <f aca="true" t="shared" si="8" ref="G152:G158">F152/D152*100</f>
        <v>170.90651257122622</v>
      </c>
      <c r="H152" s="83">
        <f>F152/E152*100</f>
        <v>65.0888394467962</v>
      </c>
    </row>
    <row r="153" spans="2:8" ht="12.75">
      <c r="B153" s="33" t="s">
        <v>109</v>
      </c>
      <c r="C153" s="36" t="s">
        <v>110</v>
      </c>
      <c r="D153" s="84">
        <f>D154+D156</f>
        <v>1140100</v>
      </c>
      <c r="E153" s="85">
        <f>E154+E156</f>
        <v>1140100</v>
      </c>
      <c r="F153" s="85">
        <f>F154+F156</f>
        <v>526237</v>
      </c>
      <c r="G153" s="83">
        <f t="shared" si="8"/>
        <v>46.157091483203224</v>
      </c>
      <c r="H153" s="83">
        <f>F153/E153*100</f>
        <v>46.157091483203224</v>
      </c>
    </row>
    <row r="154" spans="2:8" ht="12.75">
      <c r="B154" s="34" t="s">
        <v>111</v>
      </c>
      <c r="C154" s="35" t="s">
        <v>112</v>
      </c>
      <c r="D154" s="86">
        <v>901000</v>
      </c>
      <c r="E154" s="87">
        <v>901000</v>
      </c>
      <c r="F154" s="87">
        <v>431344</v>
      </c>
      <c r="G154" s="88">
        <f t="shared" si="8"/>
        <v>47.87391786903441</v>
      </c>
      <c r="H154" s="88">
        <f>F154/E154*100</f>
        <v>47.87391786903441</v>
      </c>
    </row>
    <row r="155" spans="2:8" ht="12.75">
      <c r="B155" s="34" t="s">
        <v>97</v>
      </c>
      <c r="C155" s="35" t="s">
        <v>113</v>
      </c>
      <c r="D155" s="86">
        <v>901000</v>
      </c>
      <c r="E155" s="87">
        <v>901000</v>
      </c>
      <c r="F155" s="87">
        <v>431344</v>
      </c>
      <c r="G155" s="88">
        <f t="shared" si="8"/>
        <v>47.87391786903441</v>
      </c>
      <c r="H155" s="88">
        <f>F155/E155*100</f>
        <v>47.87391786903441</v>
      </c>
    </row>
    <row r="156" spans="2:8" ht="12.75">
      <c r="B156" s="34" t="s">
        <v>114</v>
      </c>
      <c r="C156" s="35" t="s">
        <v>115</v>
      </c>
      <c r="D156" s="86">
        <v>239100</v>
      </c>
      <c r="E156" s="87">
        <v>239100</v>
      </c>
      <c r="F156" s="87">
        <v>94893</v>
      </c>
      <c r="G156" s="88">
        <f t="shared" si="8"/>
        <v>39.68757841907152</v>
      </c>
      <c r="H156" s="88">
        <f>G156/E156*100</f>
        <v>0.01659873626895505</v>
      </c>
    </row>
    <row r="157" spans="2:8" ht="12.75">
      <c r="B157" s="33" t="s">
        <v>116</v>
      </c>
      <c r="C157" s="36" t="s">
        <v>117</v>
      </c>
      <c r="D157" s="89">
        <f>D158+D160+D161+D162+D163+D168+D159</f>
        <v>5029500</v>
      </c>
      <c r="E157" s="89">
        <f>E158+E160+E161+E162+E163+E168+E159</f>
        <v>15129492</v>
      </c>
      <c r="F157" s="89">
        <f>F158+F160+F161+F162+F163+F168+F159</f>
        <v>10091261</v>
      </c>
      <c r="G157" s="83">
        <f t="shared" si="8"/>
        <v>200.6414355303708</v>
      </c>
      <c r="H157" s="83">
        <f aca="true" t="shared" si="9" ref="H157:H167">F157/E157*100</f>
        <v>66.699271859227</v>
      </c>
    </row>
    <row r="158" spans="2:8" ht="12.75">
      <c r="B158" s="34" t="s">
        <v>118</v>
      </c>
      <c r="C158" s="35" t="s">
        <v>119</v>
      </c>
      <c r="D158" s="86">
        <v>515500</v>
      </c>
      <c r="E158" s="87">
        <v>9353945</v>
      </c>
      <c r="F158" s="87">
        <v>8804841</v>
      </c>
      <c r="G158" s="88">
        <f t="shared" si="8"/>
        <v>1708.019592628516</v>
      </c>
      <c r="H158" s="88">
        <f t="shared" si="9"/>
        <v>94.12970677077959</v>
      </c>
    </row>
    <row r="159" spans="2:8" ht="12.75">
      <c r="B159" s="34">
        <v>2220</v>
      </c>
      <c r="C159" s="35" t="s">
        <v>121</v>
      </c>
      <c r="D159" s="86"/>
      <c r="E159" s="87">
        <v>49900</v>
      </c>
      <c r="F159" s="87">
        <v>23144</v>
      </c>
      <c r="G159" s="88"/>
      <c r="H159" s="88">
        <f t="shared" si="9"/>
        <v>46.3807615230461</v>
      </c>
    </row>
    <row r="160" spans="2:8" ht="12.75">
      <c r="B160" s="34" t="s">
        <v>122</v>
      </c>
      <c r="C160" s="35" t="s">
        <v>123</v>
      </c>
      <c r="D160" s="86">
        <v>3947300</v>
      </c>
      <c r="E160" s="87">
        <v>5033447</v>
      </c>
      <c r="F160" s="87">
        <v>1049632</v>
      </c>
      <c r="G160" s="88">
        <f aca="true" t="shared" si="10" ref="G160:G167">F160/D160*100</f>
        <v>26.591138246396273</v>
      </c>
      <c r="H160" s="88">
        <f t="shared" si="9"/>
        <v>20.853144972024143</v>
      </c>
    </row>
    <row r="161" spans="2:8" ht="12.75">
      <c r="B161" s="34" t="s">
        <v>124</v>
      </c>
      <c r="C161" s="35" t="s">
        <v>125</v>
      </c>
      <c r="D161" s="86">
        <v>456700</v>
      </c>
      <c r="E161" s="87">
        <v>456700</v>
      </c>
      <c r="F161" s="87">
        <v>88157</v>
      </c>
      <c r="G161" s="88">
        <f t="shared" si="10"/>
        <v>19.303043573461792</v>
      </c>
      <c r="H161" s="88">
        <f t="shared" si="9"/>
        <v>19.303043573461792</v>
      </c>
    </row>
    <row r="162" spans="2:8" ht="12.75">
      <c r="B162" s="34" t="s">
        <v>126</v>
      </c>
      <c r="C162" s="35" t="s">
        <v>127</v>
      </c>
      <c r="D162" s="90">
        <v>5000</v>
      </c>
      <c r="E162" s="87">
        <v>5000</v>
      </c>
      <c r="F162" s="87">
        <v>0</v>
      </c>
      <c r="G162" s="88">
        <f t="shared" si="10"/>
        <v>0</v>
      </c>
      <c r="H162" s="88">
        <f t="shared" si="9"/>
        <v>0</v>
      </c>
    </row>
    <row r="163" spans="2:8" ht="12.75">
      <c r="B163" s="33" t="s">
        <v>128</v>
      </c>
      <c r="C163" s="36" t="s">
        <v>129</v>
      </c>
      <c r="D163" s="84">
        <f>D164+D165+D166+D167</f>
        <v>97000</v>
      </c>
      <c r="E163" s="84">
        <f>E164+E165+E166+E167</f>
        <v>222500</v>
      </c>
      <c r="F163" s="84">
        <f>F164+F165+F166+F167</f>
        <v>125487</v>
      </c>
      <c r="G163" s="83">
        <f t="shared" si="10"/>
        <v>129.3680412371134</v>
      </c>
      <c r="H163" s="83">
        <f t="shared" si="9"/>
        <v>56.398651685393254</v>
      </c>
    </row>
    <row r="164" spans="2:8" ht="12.75">
      <c r="B164" s="34" t="s">
        <v>130</v>
      </c>
      <c r="C164" s="35" t="s">
        <v>131</v>
      </c>
      <c r="D164" s="86">
        <v>2000</v>
      </c>
      <c r="E164" s="87">
        <v>2000</v>
      </c>
      <c r="F164" s="87">
        <v>0</v>
      </c>
      <c r="G164" s="88">
        <f t="shared" si="10"/>
        <v>0</v>
      </c>
      <c r="H164" s="88">
        <f t="shared" si="9"/>
        <v>0</v>
      </c>
    </row>
    <row r="165" spans="2:8" ht="12.75">
      <c r="B165" s="34" t="s">
        <v>132</v>
      </c>
      <c r="C165" s="35" t="s">
        <v>133</v>
      </c>
      <c r="D165" s="86">
        <v>20500</v>
      </c>
      <c r="E165" s="87">
        <v>20500</v>
      </c>
      <c r="F165" s="87">
        <v>0</v>
      </c>
      <c r="G165" s="88">
        <f t="shared" si="10"/>
        <v>0</v>
      </c>
      <c r="H165" s="88">
        <f t="shared" si="9"/>
        <v>0</v>
      </c>
    </row>
    <row r="166" spans="2:8" ht="12.75">
      <c r="B166" s="34" t="s">
        <v>134</v>
      </c>
      <c r="C166" s="35" t="s">
        <v>135</v>
      </c>
      <c r="D166" s="86">
        <v>45500</v>
      </c>
      <c r="E166" s="87">
        <v>45500</v>
      </c>
      <c r="F166" s="87"/>
      <c r="G166" s="88">
        <f t="shared" si="10"/>
        <v>0</v>
      </c>
      <c r="H166" s="88">
        <f t="shared" si="9"/>
        <v>0</v>
      </c>
    </row>
    <row r="167" spans="2:8" ht="12.75">
      <c r="B167" s="34" t="s">
        <v>138</v>
      </c>
      <c r="C167" s="35" t="s">
        <v>139</v>
      </c>
      <c r="D167" s="86">
        <v>29000</v>
      </c>
      <c r="E167" s="87">
        <v>154500</v>
      </c>
      <c r="F167" s="87">
        <v>125487</v>
      </c>
      <c r="G167" s="88">
        <f t="shared" si="10"/>
        <v>432.71379310344827</v>
      </c>
      <c r="H167" s="88">
        <f t="shared" si="9"/>
        <v>81.22135922330096</v>
      </c>
    </row>
    <row r="168" spans="2:8" ht="26.25">
      <c r="B168" s="33" t="s">
        <v>141</v>
      </c>
      <c r="C168" s="37" t="s">
        <v>142</v>
      </c>
      <c r="D168" s="84">
        <f>D170+D169</f>
        <v>8000</v>
      </c>
      <c r="E168" s="84">
        <f>E170+E169</f>
        <v>8000</v>
      </c>
      <c r="F168" s="84">
        <f>F170</f>
        <v>0</v>
      </c>
      <c r="G168" s="84">
        <f>G170</f>
        <v>0</v>
      </c>
      <c r="H168" s="84">
        <f>H170</f>
        <v>0</v>
      </c>
    </row>
    <row r="169" spans="2:8" s="19" customFormat="1" ht="26.25">
      <c r="B169" s="34">
        <v>2281</v>
      </c>
      <c r="C169" s="27" t="s">
        <v>142</v>
      </c>
      <c r="D169" s="86">
        <v>1000</v>
      </c>
      <c r="E169" s="86">
        <v>1000</v>
      </c>
      <c r="F169" s="86"/>
      <c r="G169" s="86"/>
      <c r="H169" s="86"/>
    </row>
    <row r="170" spans="2:8" ht="26.25">
      <c r="B170" s="34" t="s">
        <v>143</v>
      </c>
      <c r="C170" s="35" t="s">
        <v>144</v>
      </c>
      <c r="D170" s="86">
        <v>7000</v>
      </c>
      <c r="E170" s="87">
        <v>7000</v>
      </c>
      <c r="F170" s="87"/>
      <c r="G170" s="88">
        <f>F170/D170*100</f>
        <v>0</v>
      </c>
      <c r="H170" s="88">
        <f>F170/E170*100</f>
        <v>0</v>
      </c>
    </row>
    <row r="171" spans="2:8" ht="12.75">
      <c r="B171" s="33" t="s">
        <v>153</v>
      </c>
      <c r="C171" s="36" t="s">
        <v>154</v>
      </c>
      <c r="D171" s="91">
        <v>43000</v>
      </c>
      <c r="E171" s="92">
        <v>43094</v>
      </c>
      <c r="F171" s="92">
        <v>240</v>
      </c>
      <c r="G171" s="83">
        <f>F171/D171*100</f>
        <v>0.5581395348837209</v>
      </c>
      <c r="H171" s="83">
        <f>F171/E171*100</f>
        <v>0.5569220773193484</v>
      </c>
    </row>
    <row r="172" spans="2:8" ht="12.75">
      <c r="B172" s="33" t="s">
        <v>24</v>
      </c>
      <c r="C172" s="33" t="s">
        <v>155</v>
      </c>
      <c r="D172" s="93">
        <f>D173+D178</f>
        <v>5890267</v>
      </c>
      <c r="E172" s="93">
        <f>E173+E178</f>
        <v>8401643</v>
      </c>
      <c r="F172" s="93">
        <f>F173+F178</f>
        <v>4564535</v>
      </c>
      <c r="G172" s="83">
        <f>F172/D172*100</f>
        <v>77.49283691214677</v>
      </c>
      <c r="H172" s="83">
        <f aca="true" t="shared" si="11" ref="H172:H181">F172/E172*100</f>
        <v>54.32907587242162</v>
      </c>
    </row>
    <row r="173" spans="2:8" ht="12.75">
      <c r="B173" s="34">
        <v>3100</v>
      </c>
      <c r="C173" s="35" t="s">
        <v>159</v>
      </c>
      <c r="D173" s="94">
        <f>D174+D176+D177+D175</f>
        <v>2511235</v>
      </c>
      <c r="E173" s="94">
        <f>E174+E176+E177+E175</f>
        <v>5022611</v>
      </c>
      <c r="F173" s="94">
        <f>F174+F176+F177+F175</f>
        <v>3000123</v>
      </c>
      <c r="G173" s="88">
        <f>F173/D173*100</f>
        <v>119.46803067016828</v>
      </c>
      <c r="H173" s="88">
        <f t="shared" si="11"/>
        <v>59.732338419200694</v>
      </c>
    </row>
    <row r="174" spans="2:8" ht="26.25">
      <c r="B174" s="34">
        <v>3110</v>
      </c>
      <c r="C174" s="35" t="s">
        <v>160</v>
      </c>
      <c r="D174" s="95">
        <v>773235</v>
      </c>
      <c r="E174" s="96">
        <v>3284611</v>
      </c>
      <c r="F174" s="96">
        <v>2868291</v>
      </c>
      <c r="G174" s="83">
        <f>F174/D174*100</f>
        <v>370.9468660885759</v>
      </c>
      <c r="H174" s="83">
        <f t="shared" si="11"/>
        <v>87.32513530521575</v>
      </c>
    </row>
    <row r="175" spans="2:8" ht="12.75">
      <c r="B175" s="34">
        <v>3122</v>
      </c>
      <c r="C175" s="35" t="s">
        <v>222</v>
      </c>
      <c r="D175" s="95">
        <v>1090000</v>
      </c>
      <c r="E175" s="96">
        <v>1090000</v>
      </c>
      <c r="F175" s="96"/>
      <c r="G175" s="83"/>
      <c r="H175" s="83"/>
    </row>
    <row r="176" spans="2:8" ht="12.75">
      <c r="B176" s="34">
        <v>3132</v>
      </c>
      <c r="C176" s="35" t="s">
        <v>161</v>
      </c>
      <c r="D176" s="95">
        <v>418000</v>
      </c>
      <c r="E176" s="96">
        <v>418000</v>
      </c>
      <c r="F176" s="96">
        <v>131832</v>
      </c>
      <c r="G176" s="83"/>
      <c r="H176" s="83">
        <f t="shared" si="11"/>
        <v>31.538755980861243</v>
      </c>
    </row>
    <row r="177" spans="2:8" ht="12.75">
      <c r="B177" s="34">
        <v>3142</v>
      </c>
      <c r="C177" s="35" t="s">
        <v>206</v>
      </c>
      <c r="D177" s="95">
        <v>230000</v>
      </c>
      <c r="E177" s="96">
        <v>230000</v>
      </c>
      <c r="F177" s="96"/>
      <c r="G177" s="83"/>
      <c r="H177" s="83">
        <f t="shared" si="11"/>
        <v>0</v>
      </c>
    </row>
    <row r="178" spans="2:8" ht="12.75">
      <c r="B178" s="33" t="s">
        <v>156</v>
      </c>
      <c r="C178" s="36" t="s">
        <v>157</v>
      </c>
      <c r="D178" s="93">
        <f>D179+D180</f>
        <v>3379032</v>
      </c>
      <c r="E178" s="93">
        <f>E179+E180</f>
        <v>3379032</v>
      </c>
      <c r="F178" s="93">
        <f>F179+F180</f>
        <v>1564412</v>
      </c>
      <c r="G178" s="83">
        <f>F178/D178*100</f>
        <v>46.297637903399554</v>
      </c>
      <c r="H178" s="83">
        <f t="shared" si="11"/>
        <v>46.297637903399554</v>
      </c>
    </row>
    <row r="179" spans="2:8" ht="26.25">
      <c r="B179" s="34">
        <v>3210</v>
      </c>
      <c r="C179" s="35" t="s">
        <v>195</v>
      </c>
      <c r="D179" s="95">
        <v>1379032</v>
      </c>
      <c r="E179" s="96">
        <v>1379032</v>
      </c>
      <c r="F179" s="96">
        <v>1064412</v>
      </c>
      <c r="G179" s="83">
        <f>F179/D179*100</f>
        <v>77.18544602300744</v>
      </c>
      <c r="H179" s="83">
        <f t="shared" si="11"/>
        <v>77.18544602300744</v>
      </c>
    </row>
    <row r="180" spans="2:8" ht="12.75">
      <c r="B180" s="34">
        <v>3220</v>
      </c>
      <c r="C180" s="35" t="s">
        <v>196</v>
      </c>
      <c r="D180" s="95">
        <v>2000000</v>
      </c>
      <c r="E180" s="96">
        <v>2000000</v>
      </c>
      <c r="F180" s="96">
        <v>500000</v>
      </c>
      <c r="G180" s="83">
        <f>F180/D180*100</f>
        <v>25</v>
      </c>
      <c r="H180" s="83">
        <f t="shared" si="11"/>
        <v>25</v>
      </c>
    </row>
    <row r="181" spans="2:8" ht="12.75">
      <c r="B181" s="51"/>
      <c r="C181" s="33" t="s">
        <v>158</v>
      </c>
      <c r="D181" s="92">
        <f>D152+D172</f>
        <v>12102867</v>
      </c>
      <c r="E181" s="92">
        <f>E152+E172</f>
        <v>24714329</v>
      </c>
      <c r="F181" s="92">
        <f>F152+F172</f>
        <v>15182273</v>
      </c>
      <c r="G181" s="83">
        <f>F181/D181*100</f>
        <v>125.44360770055559</v>
      </c>
      <c r="H181" s="83">
        <f t="shared" si="11"/>
        <v>61.43105483462651</v>
      </c>
    </row>
    <row r="182" spans="4:6" ht="12.75">
      <c r="D182" s="55"/>
      <c r="E182" s="55"/>
      <c r="F182" s="58"/>
    </row>
    <row r="183" spans="2:8" ht="18">
      <c r="B183" s="98" t="s">
        <v>223</v>
      </c>
      <c r="C183" s="98"/>
      <c r="D183" s="52"/>
      <c r="E183" s="131" t="s">
        <v>224</v>
      </c>
      <c r="F183" s="131"/>
      <c r="G183" s="131"/>
      <c r="H183" s="131"/>
    </row>
    <row r="185" ht="12.75">
      <c r="F185" s="18"/>
    </row>
    <row r="186" spans="4:6" ht="12.75">
      <c r="D186" s="55"/>
      <c r="E186" s="55"/>
      <c r="F186" s="58"/>
    </row>
    <row r="187" spans="4:6" ht="12.75">
      <c r="D187" s="55"/>
      <c r="E187" s="55"/>
      <c r="F187" s="58"/>
    </row>
    <row r="188" spans="4:6" ht="12.75">
      <c r="D188" s="55"/>
      <c r="E188" s="55"/>
      <c r="F188" s="58"/>
    </row>
    <row r="189" spans="4:6" ht="12.75">
      <c r="D189" s="55"/>
      <c r="E189" s="55"/>
      <c r="F189" s="58"/>
    </row>
    <row r="190" spans="4:6" ht="12.75">
      <c r="D190" s="55"/>
      <c r="E190" s="55"/>
      <c r="F190" s="58"/>
    </row>
    <row r="191" spans="4:6" ht="12.75">
      <c r="D191" s="55"/>
      <c r="E191" s="55"/>
      <c r="F191" s="58"/>
    </row>
    <row r="192" spans="4:6" ht="12.75">
      <c r="D192" s="55"/>
      <c r="E192" s="55"/>
      <c r="F192" s="58"/>
    </row>
    <row r="193" spans="4:6" ht="12.75">
      <c r="D193" s="55"/>
      <c r="E193" s="55"/>
      <c r="F193" s="58"/>
    </row>
    <row r="194" spans="4:6" ht="12.75">
      <c r="D194" s="55"/>
      <c r="E194" s="55"/>
      <c r="F194" s="58"/>
    </row>
    <row r="195" spans="4:6" ht="12.75">
      <c r="D195" s="55"/>
      <c r="E195" s="55"/>
      <c r="F195" s="58"/>
    </row>
    <row r="196" spans="4:6" ht="12.75">
      <c r="D196" s="55"/>
      <c r="E196" s="55"/>
      <c r="F196" s="58"/>
    </row>
    <row r="197" spans="4:6" ht="12.75">
      <c r="D197" s="55"/>
      <c r="E197" s="55"/>
      <c r="F197" s="58"/>
    </row>
  </sheetData>
  <sheetProtection/>
  <mergeCells count="33">
    <mergeCell ref="F122:H122"/>
    <mergeCell ref="F123:H123"/>
    <mergeCell ref="E183:H183"/>
    <mergeCell ref="E69:E70"/>
    <mergeCell ref="F69:F70"/>
    <mergeCell ref="F113:F114"/>
    <mergeCell ref="G113:H113"/>
    <mergeCell ref="A3:F3"/>
    <mergeCell ref="B5:B6"/>
    <mergeCell ref="D69:D70"/>
    <mergeCell ref="C69:C70"/>
    <mergeCell ref="C5:C6"/>
    <mergeCell ref="F57:H57"/>
    <mergeCell ref="B113:B114"/>
    <mergeCell ref="B112:H112"/>
    <mergeCell ref="C113:C114"/>
    <mergeCell ref="E1:H1"/>
    <mergeCell ref="D5:D6"/>
    <mergeCell ref="F5:F6"/>
    <mergeCell ref="G5:H5"/>
    <mergeCell ref="E5:E6"/>
    <mergeCell ref="F111:H111"/>
    <mergeCell ref="A2:F2"/>
    <mergeCell ref="D113:D114"/>
    <mergeCell ref="E113:E114"/>
    <mergeCell ref="B148:H148"/>
    <mergeCell ref="G69:H69"/>
    <mergeCell ref="B149:B150"/>
    <mergeCell ref="C149:C150"/>
    <mergeCell ref="D149:D150"/>
    <mergeCell ref="E149:E150"/>
    <mergeCell ref="F149:F150"/>
    <mergeCell ref="G149:H149"/>
  </mergeCells>
  <printOptions/>
  <pageMargins left="0.5905511811023623" right="0.5905511811023623" top="0.06416666666666666" bottom="0.3937007874015748" header="0" footer="0"/>
  <pageSetup fitToHeight="500" horizontalDpi="600" verticalDpi="600" orientation="portrait" paperSize="9" scale="70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2023-08-03T12:24:57Z</cp:lastPrinted>
  <dcterms:created xsi:type="dcterms:W3CDTF">2020-01-09T08:29:00Z</dcterms:created>
  <dcterms:modified xsi:type="dcterms:W3CDTF">2023-08-22T12:38:45Z</dcterms:modified>
  <cp:category/>
  <cp:version/>
  <cp:contentType/>
  <cp:contentStatus/>
</cp:coreProperties>
</file>