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90" activeTab="0"/>
  </bookViews>
  <sheets>
    <sheet name="Аналіз доходів" sheetId="1" r:id="rId1"/>
  </sheets>
  <definedNames>
    <definedName name="_xlnm.Print_Area" localSheetId="0">'Аналіз доходів'!$A$1:$I$121</definedName>
  </definedNames>
  <calcPr fullCalcOnLoad="1"/>
</workbook>
</file>

<file path=xl/sharedStrings.xml><?xml version="1.0" encoding="utf-8"?>
<sst xmlns="http://schemas.openxmlformats.org/spreadsheetml/2006/main" count="255" uniqueCount="202">
  <si>
    <t/>
  </si>
  <si>
    <t>Код</t>
  </si>
  <si>
    <t>Найменування</t>
  </si>
  <si>
    <t>10000000</t>
  </si>
  <si>
    <t>Податкові надходження  </t>
  </si>
  <si>
    <t>11000000</t>
  </si>
  <si>
    <t>Податки на доходи, податки на прибуток, податки на збільшення ринкової вартості  </t>
  </si>
  <si>
    <t>11010000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</si>
  <si>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</si>
  <si>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</si>
  <si>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</si>
  <si>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11010200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</si>
  <si>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</si>
  <si>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</si>
  <si>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</si>
  <si>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</si>
  <si>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</si>
  <si>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11020000</t>
  </si>
  <si>
    <t>Податок на прибуток підприємств  </t>
  </si>
  <si>
    <t>11020200</t>
  </si>
  <si>
    <t>Податок на прибуток підприємств та фінансових установ комунальної власності </t>
  </si>
  <si>
    <t>13000000</t>
  </si>
  <si>
    <t>Рентна плата та плата за використання інших природних ресурсів</t>
  </si>
  <si>
    <t>13010000</t>
  </si>
  <si>
    <t>Рентна плата за спеціальне використання лісових ресурсів</t>
  </si>
  <si>
    <t>13010200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</si>
  <si>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</si>
  <si>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13020000</t>
  </si>
  <si>
    <t>Рентна плата за спеціальне використання води</t>
  </si>
  <si>
    <t>13020200</t>
  </si>
  <si>
    <t>Рентна плата за спеціальне використання води водних об`єктів місцевого значення</t>
  </si>
  <si>
    <t>13030000</t>
  </si>
  <si>
    <t>13030100</t>
  </si>
  <si>
    <t>14000000</t>
  </si>
  <si>
    <t>Внутрішні податки на товари та послуги  </t>
  </si>
  <si>
    <t>14020000</t>
  </si>
  <si>
    <t>Акцизний податок з вироблених в Україні підакцизних товарів (продукції)</t>
  </si>
  <si>
    <t>14021900</t>
  </si>
  <si>
    <t>Пальне</t>
  </si>
  <si>
    <t>14030000</t>
  </si>
  <si>
    <t>Акцизний податок з ввезених на митну територію України підакцизних товарів (продукції) </t>
  </si>
  <si>
    <t>14031900</t>
  </si>
  <si>
    <t>14040000</t>
  </si>
  <si>
    <t>Акцизний податок з реалізації суб’єктами господарювання роздрібної торгівлі підакцизних товарів</t>
  </si>
  <si>
    <t>18000000</t>
  </si>
  <si>
    <t>18010000</t>
  </si>
  <si>
    <t>Податок на майно</t>
  </si>
  <si>
    <t>18010100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</si>
  <si>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</si>
  <si>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</si>
  <si>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</si>
  <si>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</si>
  <si>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</si>
  <si>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18010400</t>
  </si>
  <si>
    <t>18010500</t>
  </si>
  <si>
    <t>Земельний податок з юридичних осіб</t>
  </si>
  <si>
    <t>18010600</t>
  </si>
  <si>
    <t>Орендна плата з юридичних осіб</t>
  </si>
  <si>
    <t>18010700</t>
  </si>
  <si>
    <t>Земельний податок з фізичних осіб</t>
  </si>
  <si>
    <t>18010900</t>
  </si>
  <si>
    <t>Орендна плата з фізичних осіб</t>
  </si>
  <si>
    <t>18011000</t>
  </si>
  <si>
    <t>Транспортний податок з фізичних осіб</t>
  </si>
  <si>
    <t>18011100</t>
  </si>
  <si>
    <t>Транспортний податок з юридичних осіб</t>
  </si>
  <si>
    <t>18030000</t>
  </si>
  <si>
    <t>Туристичний збір </t>
  </si>
  <si>
    <t>18030200</t>
  </si>
  <si>
    <t>Туристичний збір, сплачений фізичними особами </t>
  </si>
  <si>
    <t>18050000</t>
  </si>
  <si>
    <t>Єдиний податок  </t>
  </si>
  <si>
    <t>18050300</t>
  </si>
  <si>
    <t>Єдиний податок з юридичних осіб </t>
  </si>
  <si>
    <t>18050400</t>
  </si>
  <si>
    <t>Єдиний податок з фізичних осіб </t>
  </si>
  <si>
    <t>18050500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</si>
  <si>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 відсотків</t>
  </si>
  <si>
    <t>20000000</t>
  </si>
  <si>
    <t>Неподаткові надходження  </t>
  </si>
  <si>
    <t>21000000</t>
  </si>
  <si>
    <t>Доходи від власності та підприємницької діяльності  </t>
  </si>
  <si>
    <t>21010000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</si>
  <si>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</si>
  <si>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</si>
  <si>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</si>
  <si>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21080000</t>
  </si>
  <si>
    <t>Інші надходження  </t>
  </si>
  <si>
    <t>21081100</t>
  </si>
  <si>
    <t>Адміністративні штрафи та інші санкції 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</si>
  <si>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</si>
  <si>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</si>
  <si>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22000000</t>
  </si>
  <si>
    <t>Адміністративні збори та платежі, доходи від некомерційної господарської діяльності </t>
  </si>
  <si>
    <t>22010000</t>
  </si>
  <si>
    <t>Плата за надання адміністративних послуг</t>
  </si>
  <si>
    <t>22010300</t>
  </si>
  <si>
    <t>Адміністративний збір за проведення державної реєстрації юридичних осіб,  фізичних осіб – підприємців та громадських формувань</t>
  </si>
  <si>
    <t>22012500</t>
  </si>
  <si>
    <t>Плата за надання інших адміністративних послуг</t>
  </si>
  <si>
    <t>22012600</t>
  </si>
  <si>
    <t>Адміністративний збір за державну реєстрацію речових прав на нерухоме майно та їх обтяжень</t>
  </si>
  <si>
    <t>22080000</t>
  </si>
  <si>
    <t>Надходження від орендної плати за користування цілісним майновим комплексом та іншим державним майном  </t>
  </si>
  <si>
    <t>22080400</t>
  </si>
  <si>
    <t>22090000</t>
  </si>
  <si>
    <t>Державне мито  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</si>
  <si>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</si>
  <si>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</si>
  <si>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22090200</t>
  </si>
  <si>
    <t>Державне мито, не віднесене до інших категорій  </t>
  </si>
  <si>
    <t>22090400</t>
  </si>
  <si>
    <t>Державне мито, пов`язане з видачею та оформленням закордонних паспортів (посвідок) та паспортів громадян України  </t>
  </si>
  <si>
    <t>24000000</t>
  </si>
  <si>
    <t>Інші неподаткові надходження  </t>
  </si>
  <si>
    <t>40000000</t>
  </si>
  <si>
    <t>Офіційні трансферти  </t>
  </si>
  <si>
    <t>41000000</t>
  </si>
  <si>
    <t>Від органів державного управління  </t>
  </si>
  <si>
    <t>41030000</t>
  </si>
  <si>
    <t>Субвенції з державного бюджету місцевим бюджетам</t>
  </si>
  <si>
    <t>41033900</t>
  </si>
  <si>
    <t>Освітня субвенція з державного бюджету місцевим бюджетам</t>
  </si>
  <si>
    <t>41040000</t>
  </si>
  <si>
    <t>Дотації з місцевих бюджетів іншим місцевим бюджетам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</si>
  <si>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</si>
  <si>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</si>
  <si>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41050000</t>
  </si>
  <si>
    <t>Субвенції з місцевих бюджетів іншим місцевим бюджетам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</si>
  <si>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</si>
  <si>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</si>
  <si>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</si>
  <si>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</si>
  <si>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41053900</t>
  </si>
  <si>
    <t>Інші субвенції з місцевого бюджету</t>
  </si>
  <si>
    <t>Затверджено на рік</t>
  </si>
  <si>
    <t>Затверджено на рік з урахуванням змін</t>
  </si>
  <si>
    <t>Виконання в % до:</t>
  </si>
  <si>
    <t>затвердженого плану на рік</t>
  </si>
  <si>
    <t>уточненого плану на рік</t>
  </si>
  <si>
    <t>Всього доходів загального фонду</t>
  </si>
  <si>
    <t>Податок на нерухоме майно, відмінне від земельної ділянки, сплачений  юридичними особами, які є власниками об`єктів нежитлової нерухомості</t>
  </si>
  <si>
    <t>Кошторисні призначення на рік з урахуванням змін</t>
  </si>
  <si>
    <t>19000000</t>
  </si>
  <si>
    <t>Інші податки та збори </t>
  </si>
  <si>
    <t>19010000</t>
  </si>
  <si>
    <t>Екологічний податок </t>
  </si>
  <si>
    <t>19010100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</si>
  <si>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</si>
  <si>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19010300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</si>
  <si>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</si>
  <si>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24170000</t>
  </si>
  <si>
    <t>Надходження коштів пайової участі у розвитку інфраструктури населеного пункту</t>
  </si>
  <si>
    <t>25000000</t>
  </si>
  <si>
    <t>Власні надходження бюджетних установ  </t>
  </si>
  <si>
    <t>25010000</t>
  </si>
  <si>
    <t>Надходження від плати за послуги, що надаються бюджетними установами згідно із законодавством </t>
  </si>
  <si>
    <t>25010100</t>
  </si>
  <si>
    <t>Плата за послуги, що надаються бюджетними установами згідно з їх основною діяльністю </t>
  </si>
  <si>
    <t>25010300</t>
  </si>
  <si>
    <t>Плата за оренду майна бюджетних установ, що здійснюється відповідного до Закону України «Про оренду державного та комунального майна»</t>
  </si>
  <si>
    <t>25020000</t>
  </si>
  <si>
    <t>Інші джерела власних надходжень бюджетних установ  </t>
  </si>
  <si>
    <t>25020100</t>
  </si>
  <si>
    <t>Благодійні внески, гранти та дарунки </t>
  </si>
  <si>
    <t>25020200</t>
  </si>
  <si>
    <t>Надходження, що отримають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 нерухомого майна, що перебувають у приватній власності фізичних або юридичних осіб</t>
  </si>
  <si>
    <t>50000000</t>
  </si>
  <si>
    <t>Цільові фонди  </t>
  </si>
  <si>
    <t>50110000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</si>
  <si>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</si>
  <si>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Всього доходів спеціального фонду</t>
  </si>
  <si>
    <t>Разом загальний і спеціальний фонд</t>
  </si>
  <si>
    <t>Рентна плата за користування надрами для видобування корисних копалин місцевого значення</t>
  </si>
  <si>
    <t>30000000</t>
  </si>
  <si>
    <t>Доходи від операцій з капіталом  </t>
  </si>
  <si>
    <t>кошторисних призначень на рік</t>
  </si>
  <si>
    <t>Разом загальний фонд</t>
  </si>
  <si>
    <t>Виконання дохідної частини загального фонду Баришівського селищного бюджету</t>
  </si>
  <si>
    <t>Виконання дохідної частини спеціального фонду Баришівського селищного бюджету</t>
  </si>
  <si>
    <t>13010100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</si>
  <si>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</si>
  <si>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</si>
  <si>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</si>
  <si>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13040000</t>
  </si>
  <si>
    <t>Рентна плата за користування надрами місцевого значення</t>
  </si>
  <si>
    <t>13040100</t>
  </si>
  <si>
    <t>Місцеві податки та збори, що сплачуються (перераховуються) згідно з Податковим кодексом України</t>
  </si>
  <si>
    <t>Керуюча справами (секретар) виконавчого комітету</t>
  </si>
  <si>
    <t>Ольга НЕСТЕРОВА</t>
  </si>
  <si>
    <t>за  І квартал 2022 року</t>
  </si>
  <si>
    <t>Фактичні надходження доходів за І кв. 2022 р.</t>
  </si>
  <si>
    <t>Надходження від орендної плати за користування майновим комплексом та іншим майном, що перебуває в комунальній власності</t>
  </si>
  <si>
    <t>21110000</t>
  </si>
  <si>
    <t>Надходження коштів від відшкодування втрат сільськогосподарського і лісогосподарського виробництва  </t>
  </si>
  <si>
    <t>33000000</t>
  </si>
  <si>
    <t>Кошти від продажу землі і нематеріальних активів </t>
  </si>
  <si>
    <t>33010000</t>
  </si>
  <si>
    <t>Кошти від продажу землі  </t>
  </si>
  <si>
    <t>33010100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</si>
  <si>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</si>
  <si>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Додаток 1 до рішення виконкому від 17.05.2022 № 51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</si>
</sst>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0.00"/>
    <numFmt numFmtId="197" formatCode="#0.00\ %"/>
    <numFmt numFmtId="198" formatCode="0.0"/>
    <numFmt numFmtId="199" formatCode="#0.0"/>
    <numFmt numFmtId="200" formatCode="#0"/>
    <numFmt numFmtId="201" formatCode="#,##0.0"/>
  </numFmts>
  <fonts count="50">
    <font>
      <sz val="10"/>
      <name val="Arial"/>
      <family val="0"/>
    </font>
    <font>
      <sz val="9"/>
      <color indexed="8"/>
      <name val="SansSerif"/>
      <family val="0"/>
    </font>
    <font>
      <sz val="9"/>
      <color indexed="8"/>
      <name val="Arial"/>
      <family val="0"/>
    </font>
    <font>
      <b/>
      <sz val="7"/>
      <color indexed="8"/>
      <name val="Times New Roman"/>
      <family val="0"/>
    </font>
    <font>
      <b/>
      <sz val="9"/>
      <color indexed="8"/>
      <name val="Times New Roman"/>
      <family val="0"/>
    </font>
    <font>
      <sz val="9"/>
      <name val="Arial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0"/>
    </font>
    <font>
      <b/>
      <sz val="12"/>
      <color indexed="8"/>
      <name val="Times New Roman"/>
      <family val="1"/>
    </font>
    <font>
      <sz val="8"/>
      <name val="Arial"/>
      <family val="0"/>
    </font>
    <font>
      <b/>
      <sz val="11"/>
      <color indexed="8"/>
      <name val="Arial"/>
      <family val="0"/>
    </font>
    <font>
      <b/>
      <sz val="10"/>
      <name val="Arial Cyr"/>
      <family val="0"/>
    </font>
    <font>
      <b/>
      <sz val="11"/>
      <name val="Arial"/>
      <family val="2"/>
    </font>
    <font>
      <b/>
      <sz val="9"/>
      <color indexed="8"/>
      <name val="Arial"/>
      <family val="2"/>
    </font>
    <font>
      <sz val="9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1" fillId="0" borderId="1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198" fontId="6" fillId="0" borderId="12" xfId="0" applyNumberFormat="1" applyFont="1" applyBorder="1" applyAlignment="1" applyProtection="1">
      <alignment horizontal="right" vertical="top" wrapText="1"/>
      <protection/>
    </xf>
    <xf numFmtId="198" fontId="7" fillId="0" borderId="12" xfId="0" applyNumberFormat="1" applyFont="1" applyBorder="1" applyAlignment="1" applyProtection="1">
      <alignment horizontal="right" vertical="top" wrapText="1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1" fontId="7" fillId="0" borderId="0" xfId="0" applyNumberFormat="1" applyFont="1" applyBorder="1" applyAlignment="1" applyProtection="1">
      <alignment horizontal="right" vertical="top" wrapText="1"/>
      <protection/>
    </xf>
    <xf numFmtId="198" fontId="7" fillId="0" borderId="0" xfId="0" applyNumberFormat="1" applyFont="1" applyBorder="1" applyAlignment="1" applyProtection="1">
      <alignment horizontal="right" vertical="top" wrapText="1"/>
      <protection/>
    </xf>
    <xf numFmtId="0" fontId="8" fillId="0" borderId="0" xfId="0" applyFont="1" applyBorder="1" applyAlignment="1" applyProtection="1">
      <alignment horizontal="left" vertical="top" wrapText="1"/>
      <protection/>
    </xf>
    <xf numFmtId="1" fontId="7" fillId="0" borderId="0" xfId="0" applyNumberFormat="1" applyFont="1" applyBorder="1" applyAlignment="1" applyProtection="1">
      <alignment horizontal="right" vertical="top" wrapText="1"/>
      <protection/>
    </xf>
    <xf numFmtId="200" fontId="7" fillId="0" borderId="12" xfId="0" applyNumberFormat="1" applyFont="1" applyBorder="1" applyAlignment="1" applyProtection="1">
      <alignment horizontal="right" vertical="top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198" fontId="7" fillId="13" borderId="12" xfId="0" applyNumberFormat="1" applyFont="1" applyFill="1" applyBorder="1" applyAlignment="1" applyProtection="1">
      <alignment horizontal="right" vertical="top" wrapText="1"/>
      <protection/>
    </xf>
    <xf numFmtId="200" fontId="7" fillId="0" borderId="13" xfId="0" applyNumberFormat="1" applyFont="1" applyBorder="1" applyAlignment="1" applyProtection="1">
      <alignment horizontal="right" vertical="top" wrapText="1"/>
      <protection/>
    </xf>
    <xf numFmtId="0" fontId="11" fillId="0" borderId="0" xfId="0" applyFont="1" applyAlignment="1">
      <alignment/>
    </xf>
    <xf numFmtId="1" fontId="11" fillId="0" borderId="0" xfId="0" applyNumberFormat="1" applyFont="1" applyAlignment="1">
      <alignment/>
    </xf>
    <xf numFmtId="0" fontId="13" fillId="0" borderId="12" xfId="0" applyFont="1" applyBorder="1" applyAlignment="1" applyProtection="1">
      <alignment horizontal="center" vertical="top" wrapText="1"/>
      <protection/>
    </xf>
    <xf numFmtId="0" fontId="13" fillId="0" borderId="12" xfId="0" applyFont="1" applyBorder="1" applyAlignment="1" applyProtection="1">
      <alignment horizontal="left" vertical="top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left" vertical="top" wrapText="1"/>
      <protection/>
    </xf>
    <xf numFmtId="0" fontId="11" fillId="13" borderId="14" xfId="0" applyFont="1" applyFill="1" applyBorder="1" applyAlignment="1">
      <alignment/>
    </xf>
    <xf numFmtId="0" fontId="0" fillId="13" borderId="14" xfId="0" applyFill="1" applyBorder="1" applyAlignment="1">
      <alignment/>
    </xf>
    <xf numFmtId="198" fontId="7" fillId="0" borderId="13" xfId="0" applyNumberFormat="1" applyFont="1" applyBorder="1" applyAlignment="1" applyProtection="1">
      <alignment horizontal="right" vertical="top" wrapText="1"/>
      <protection/>
    </xf>
    <xf numFmtId="3" fontId="7" fillId="13" borderId="12" xfId="0" applyNumberFormat="1" applyFont="1" applyFill="1" applyBorder="1" applyAlignment="1" applyProtection="1">
      <alignment horizontal="right" vertical="top" wrapText="1"/>
      <protection/>
    </xf>
    <xf numFmtId="0" fontId="15" fillId="0" borderId="0" xfId="0" applyFont="1" applyAlignment="1">
      <alignment vertical="center"/>
    </xf>
    <xf numFmtId="1" fontId="0" fillId="0" borderId="0" xfId="0" applyNumberFormat="1" applyFont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3" fontId="4" fillId="13" borderId="14" xfId="0" applyNumberFormat="1" applyFont="1" applyFill="1" applyBorder="1" applyAlignment="1" applyProtection="1">
      <alignment horizontal="right" vertical="top" wrapText="1"/>
      <protection/>
    </xf>
    <xf numFmtId="3" fontId="4" fillId="0" borderId="12" xfId="0" applyNumberFormat="1" applyFont="1" applyBorder="1" applyAlignment="1" applyProtection="1">
      <alignment horizontal="right" vertical="top" wrapText="1"/>
      <protection/>
    </xf>
    <xf numFmtId="3" fontId="4" fillId="0" borderId="10" xfId="0" applyNumberFormat="1" applyFont="1" applyBorder="1" applyAlignment="1" applyProtection="1">
      <alignment horizontal="right" vertical="top" wrapText="1"/>
      <protection/>
    </xf>
    <xf numFmtId="3" fontId="14" fillId="0" borderId="12" xfId="0" applyNumberFormat="1" applyFont="1" applyBorder="1" applyAlignment="1" applyProtection="1">
      <alignment horizontal="right" vertical="top" wrapText="1"/>
      <protection/>
    </xf>
    <xf numFmtId="3" fontId="14" fillId="0" borderId="10" xfId="0" applyNumberFormat="1" applyFont="1" applyBorder="1" applyAlignment="1" applyProtection="1">
      <alignment horizontal="right" vertical="top" wrapText="1"/>
      <protection/>
    </xf>
    <xf numFmtId="3" fontId="4" fillId="13" borderId="0" xfId="0" applyNumberFormat="1" applyFont="1" applyFill="1" applyBorder="1" applyAlignment="1" applyProtection="1">
      <alignment horizontal="right" vertical="top" wrapText="1"/>
      <protection/>
    </xf>
    <xf numFmtId="3" fontId="14" fillId="0" borderId="15" xfId="0" applyNumberFormat="1" applyFont="1" applyBorder="1" applyAlignment="1" applyProtection="1">
      <alignment horizontal="right" vertical="top" wrapText="1"/>
      <protection/>
    </xf>
    <xf numFmtId="3" fontId="14" fillId="0" borderId="16" xfId="0" applyNumberFormat="1" applyFont="1" applyBorder="1" applyAlignment="1" applyProtection="1">
      <alignment horizontal="right" vertical="top" wrapText="1"/>
      <protection/>
    </xf>
    <xf numFmtId="3" fontId="4" fillId="13" borderId="12" xfId="0" applyNumberFormat="1" applyFont="1" applyFill="1" applyBorder="1" applyAlignment="1" applyProtection="1">
      <alignment horizontal="right" vertical="top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8" fillId="13" borderId="19" xfId="0" applyFont="1" applyFill="1" applyBorder="1" applyAlignment="1" applyProtection="1">
      <alignment horizontal="left" vertical="top" wrapText="1"/>
      <protection/>
    </xf>
    <xf numFmtId="0" fontId="8" fillId="13" borderId="13" xfId="0" applyFont="1" applyFill="1" applyBorder="1" applyAlignment="1" applyProtection="1">
      <alignment horizontal="left" vertical="top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7" fillId="13" borderId="19" xfId="0" applyFont="1" applyFill="1" applyBorder="1" applyAlignment="1" applyProtection="1">
      <alignment horizontal="left" vertical="top" wrapText="1"/>
      <protection/>
    </xf>
    <xf numFmtId="0" fontId="7" fillId="13" borderId="13" xfId="0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9"/>
  <sheetViews>
    <sheetView tabSelected="1" workbookViewId="0" topLeftCell="C1">
      <selection activeCell="G1" sqref="G1:I1"/>
    </sheetView>
  </sheetViews>
  <sheetFormatPr defaultColWidth="9.140625" defaultRowHeight="12.75"/>
  <cols>
    <col min="1" max="1" width="8.8515625" style="0" hidden="1" customWidth="1"/>
    <col min="2" max="2" width="2.7109375" style="0" hidden="1" customWidth="1"/>
    <col min="3" max="3" width="10.57421875" style="0" customWidth="1"/>
    <col min="4" max="4" width="36.7109375" style="0" customWidth="1"/>
    <col min="5" max="5" width="11.8515625" style="0" customWidth="1"/>
    <col min="6" max="6" width="14.7109375" style="0" customWidth="1"/>
    <col min="7" max="7" width="12.140625" style="0" customWidth="1"/>
    <col min="8" max="8" width="11.00390625" style="0" customWidth="1"/>
    <col min="9" max="9" width="11.8515625" style="0" customWidth="1"/>
  </cols>
  <sheetData>
    <row r="1" spans="1:9" ht="25.5" customHeight="1">
      <c r="A1" s="1"/>
      <c r="B1" s="1"/>
      <c r="C1" s="1"/>
      <c r="D1" s="1"/>
      <c r="E1" s="1"/>
      <c r="F1" s="1"/>
      <c r="G1" s="43" t="s">
        <v>201</v>
      </c>
      <c r="H1" s="43"/>
      <c r="I1" s="43"/>
    </row>
    <row r="2" spans="1:9" ht="19.5" customHeight="1">
      <c r="A2" s="1"/>
      <c r="B2" s="44" t="s">
        <v>178</v>
      </c>
      <c r="C2" s="44"/>
      <c r="D2" s="44"/>
      <c r="E2" s="44"/>
      <c r="F2" s="44"/>
      <c r="G2" s="44"/>
      <c r="H2" s="44"/>
      <c r="I2" s="44"/>
    </row>
    <row r="3" spans="1:9" ht="19.5" customHeight="1">
      <c r="A3" s="1"/>
      <c r="B3" s="45" t="s">
        <v>190</v>
      </c>
      <c r="C3" s="46"/>
      <c r="D3" s="46"/>
      <c r="E3" s="46"/>
      <c r="F3" s="46"/>
      <c r="G3" s="46"/>
      <c r="H3" s="46"/>
      <c r="I3" s="46"/>
    </row>
    <row r="4" spans="1:9" ht="20.25" customHeight="1">
      <c r="A4" s="1"/>
      <c r="B4" s="47"/>
      <c r="C4" s="47"/>
      <c r="D4" s="47"/>
      <c r="E4" s="47"/>
      <c r="F4" s="47"/>
      <c r="G4" s="47"/>
      <c r="H4" s="47"/>
      <c r="I4" s="47"/>
    </row>
    <row r="5" spans="1:9" ht="24" customHeight="1">
      <c r="A5" s="1"/>
      <c r="B5" s="3"/>
      <c r="C5" s="52" t="s">
        <v>1</v>
      </c>
      <c r="D5" s="52" t="s">
        <v>2</v>
      </c>
      <c r="E5" s="39" t="s">
        <v>135</v>
      </c>
      <c r="F5" s="39" t="s">
        <v>136</v>
      </c>
      <c r="G5" s="41" t="s">
        <v>191</v>
      </c>
      <c r="H5" s="50" t="s">
        <v>137</v>
      </c>
      <c r="I5" s="51"/>
    </row>
    <row r="6" spans="1:9" ht="36" customHeight="1">
      <c r="A6" s="1"/>
      <c r="B6" s="3"/>
      <c r="C6" s="53"/>
      <c r="D6" s="53"/>
      <c r="E6" s="40"/>
      <c r="F6" s="40"/>
      <c r="G6" s="42"/>
      <c r="H6" s="4" t="s">
        <v>138</v>
      </c>
      <c r="I6" s="4" t="s">
        <v>139</v>
      </c>
    </row>
    <row r="7" spans="1:9" ht="12.75" customHeight="1">
      <c r="A7" s="1"/>
      <c r="B7" s="2" t="s">
        <v>0</v>
      </c>
      <c r="C7" s="18" t="s">
        <v>3</v>
      </c>
      <c r="D7" s="19" t="s">
        <v>4</v>
      </c>
      <c r="E7" s="31">
        <v>195310200</v>
      </c>
      <c r="F7" s="31">
        <v>195310200</v>
      </c>
      <c r="G7" s="32">
        <v>42322376.96</v>
      </c>
      <c r="H7" s="6">
        <f>SUM(G7/E7*100)</f>
        <v>21.669312181340246</v>
      </c>
      <c r="I7" s="6">
        <f>SUM(G7/F7*100)</f>
        <v>21.669312181340246</v>
      </c>
    </row>
    <row r="8" spans="1:9" ht="27" customHeight="1">
      <c r="A8" s="1"/>
      <c r="B8" s="2" t="s">
        <v>0</v>
      </c>
      <c r="C8" s="18" t="s">
        <v>5</v>
      </c>
      <c r="D8" s="19" t="s">
        <v>6</v>
      </c>
      <c r="E8" s="31">
        <v>109835700</v>
      </c>
      <c r="F8" s="31">
        <v>109835700</v>
      </c>
      <c r="G8" s="32">
        <v>24825935.14</v>
      </c>
      <c r="H8" s="6">
        <f aca="true" t="shared" si="0" ref="H8:H71">SUM(G8/E8*100)</f>
        <v>22.602792297950486</v>
      </c>
      <c r="I8" s="6">
        <f aca="true" t="shared" si="1" ref="I8:I71">SUM(G8/F8*100)</f>
        <v>22.602792297950486</v>
      </c>
    </row>
    <row r="9" spans="1:9" ht="15.75" customHeight="1">
      <c r="A9" s="1"/>
      <c r="B9" s="2" t="s">
        <v>0</v>
      </c>
      <c r="C9" s="18" t="s">
        <v>7</v>
      </c>
      <c r="D9" s="19" t="s">
        <v>8</v>
      </c>
      <c r="E9" s="31">
        <v>109768300</v>
      </c>
      <c r="F9" s="31">
        <v>109768300</v>
      </c>
      <c r="G9" s="32">
        <v>24738691.14</v>
      </c>
      <c r="H9" s="6">
        <f t="shared" si="0"/>
        <v>22.537190737216484</v>
      </c>
      <c r="I9" s="6">
        <f t="shared" si="1"/>
        <v>22.537190737216484</v>
      </c>
    </row>
    <row r="10" spans="1:9" ht="49.5" customHeight="1">
      <c r="A10" s="1"/>
      <c r="B10" s="1"/>
      <c r="C10" s="20" t="s">
        <v>9</v>
      </c>
      <c r="D10" s="21" t="s">
        <v>10</v>
      </c>
      <c r="E10" s="33">
        <v>87102700</v>
      </c>
      <c r="F10" s="33">
        <v>87102700</v>
      </c>
      <c r="G10" s="34">
        <v>20584138.68</v>
      </c>
      <c r="H10" s="5">
        <f t="shared" si="0"/>
        <v>23.632032853172174</v>
      </c>
      <c r="I10" s="5">
        <f t="shared" si="1"/>
        <v>23.632032853172174</v>
      </c>
    </row>
    <row r="11" spans="1:9" ht="75" customHeight="1">
      <c r="A11" s="1"/>
      <c r="B11" s="1"/>
      <c r="C11" s="20" t="s">
        <v>11</v>
      </c>
      <c r="D11" s="21" t="s">
        <v>12</v>
      </c>
      <c r="E11" s="33">
        <v>1567900</v>
      </c>
      <c r="F11" s="33">
        <v>1567900</v>
      </c>
      <c r="G11" s="34">
        <v>1522243.45</v>
      </c>
      <c r="H11" s="5">
        <f t="shared" si="0"/>
        <v>97.0880445181453</v>
      </c>
      <c r="I11" s="5">
        <f t="shared" si="1"/>
        <v>97.0880445181453</v>
      </c>
    </row>
    <row r="12" spans="1:9" ht="57.75" customHeight="1">
      <c r="A12" s="1"/>
      <c r="B12" s="1"/>
      <c r="C12" s="20" t="s">
        <v>13</v>
      </c>
      <c r="D12" s="21" t="s">
        <v>14</v>
      </c>
      <c r="E12" s="33">
        <v>18657700</v>
      </c>
      <c r="F12" s="33">
        <v>18657700</v>
      </c>
      <c r="G12" s="34">
        <v>2131520.45</v>
      </c>
      <c r="H12" s="5">
        <f t="shared" si="0"/>
        <v>11.424347320409268</v>
      </c>
      <c r="I12" s="5">
        <f t="shared" si="1"/>
        <v>11.424347320409268</v>
      </c>
    </row>
    <row r="13" spans="1:9" ht="39.75" customHeight="1">
      <c r="A13" s="1"/>
      <c r="B13" s="1"/>
      <c r="C13" s="20" t="s">
        <v>15</v>
      </c>
      <c r="D13" s="21" t="s">
        <v>16</v>
      </c>
      <c r="E13" s="33">
        <v>2440000</v>
      </c>
      <c r="F13" s="33">
        <v>2440000</v>
      </c>
      <c r="G13" s="34">
        <v>500788.56</v>
      </c>
      <c r="H13" s="5">
        <f t="shared" si="0"/>
        <v>20.52412131147541</v>
      </c>
      <c r="I13" s="5">
        <f t="shared" si="1"/>
        <v>20.52412131147541</v>
      </c>
    </row>
    <row r="14" spans="1:9" ht="12.75" customHeight="1">
      <c r="A14" s="1"/>
      <c r="B14" s="2" t="s">
        <v>0</v>
      </c>
      <c r="C14" s="18" t="s">
        <v>17</v>
      </c>
      <c r="D14" s="19" t="s">
        <v>18</v>
      </c>
      <c r="E14" s="31">
        <v>67400</v>
      </c>
      <c r="F14" s="31">
        <v>67400</v>
      </c>
      <c r="G14" s="32">
        <v>87244</v>
      </c>
      <c r="H14" s="6">
        <f t="shared" si="0"/>
        <v>129.44213649851633</v>
      </c>
      <c r="I14" s="6">
        <f t="shared" si="1"/>
        <v>129.44213649851633</v>
      </c>
    </row>
    <row r="15" spans="1:9" ht="27.75" customHeight="1">
      <c r="A15" s="1"/>
      <c r="B15" s="1"/>
      <c r="C15" s="20" t="s">
        <v>19</v>
      </c>
      <c r="D15" s="21" t="s">
        <v>20</v>
      </c>
      <c r="E15" s="33">
        <v>67400</v>
      </c>
      <c r="F15" s="33">
        <v>67400</v>
      </c>
      <c r="G15" s="34">
        <v>87244</v>
      </c>
      <c r="H15" s="5">
        <f t="shared" si="0"/>
        <v>129.44213649851633</v>
      </c>
      <c r="I15" s="5">
        <f t="shared" si="1"/>
        <v>129.44213649851633</v>
      </c>
    </row>
    <row r="16" spans="1:9" ht="26.25" customHeight="1">
      <c r="A16" s="1"/>
      <c r="B16" s="2" t="s">
        <v>0</v>
      </c>
      <c r="C16" s="18" t="s">
        <v>21</v>
      </c>
      <c r="D16" s="19" t="s">
        <v>22</v>
      </c>
      <c r="E16" s="31">
        <v>695700</v>
      </c>
      <c r="F16" s="31">
        <v>695700</v>
      </c>
      <c r="G16" s="32">
        <v>139760.61</v>
      </c>
      <c r="H16" s="6">
        <f t="shared" si="0"/>
        <v>20.08920655454937</v>
      </c>
      <c r="I16" s="6">
        <f t="shared" si="1"/>
        <v>20.08920655454937</v>
      </c>
    </row>
    <row r="17" spans="1:9" ht="25.5" customHeight="1">
      <c r="A17" s="1"/>
      <c r="B17" s="2" t="s">
        <v>0</v>
      </c>
      <c r="C17" s="18" t="s">
        <v>23</v>
      </c>
      <c r="D17" s="19" t="s">
        <v>24</v>
      </c>
      <c r="E17" s="31">
        <v>353600</v>
      </c>
      <c r="F17" s="31">
        <v>353600</v>
      </c>
      <c r="G17" s="32">
        <v>88380.86</v>
      </c>
      <c r="H17" s="6">
        <f t="shared" si="0"/>
        <v>24.994587104072398</v>
      </c>
      <c r="I17" s="6">
        <f t="shared" si="1"/>
        <v>24.994587104072398</v>
      </c>
    </row>
    <row r="18" spans="1:9" ht="51.75" customHeight="1">
      <c r="A18" s="1"/>
      <c r="B18" s="1"/>
      <c r="C18" s="20" t="s">
        <v>180</v>
      </c>
      <c r="D18" s="21" t="s">
        <v>181</v>
      </c>
      <c r="E18" s="33">
        <v>212100</v>
      </c>
      <c r="F18" s="33">
        <v>212100</v>
      </c>
      <c r="G18" s="34">
        <v>37632.79</v>
      </c>
      <c r="H18" s="5"/>
      <c r="I18" s="5"/>
    </row>
    <row r="19" spans="1:9" ht="66" customHeight="1">
      <c r="A19" s="1"/>
      <c r="B19" s="2" t="s">
        <v>0</v>
      </c>
      <c r="C19" s="20" t="s">
        <v>25</v>
      </c>
      <c r="D19" s="21" t="s">
        <v>26</v>
      </c>
      <c r="E19" s="33">
        <v>141500</v>
      </c>
      <c r="F19" s="33">
        <v>141500</v>
      </c>
      <c r="G19" s="34">
        <v>50748.07</v>
      </c>
      <c r="H19" s="6">
        <f t="shared" si="0"/>
        <v>35.86436042402827</v>
      </c>
      <c r="I19" s="6">
        <f t="shared" si="1"/>
        <v>35.86436042402827</v>
      </c>
    </row>
    <row r="20" spans="1:9" ht="31.5" customHeight="1">
      <c r="A20" s="1"/>
      <c r="B20" s="1"/>
      <c r="C20" s="18" t="s">
        <v>27</v>
      </c>
      <c r="D20" s="19" t="s">
        <v>28</v>
      </c>
      <c r="E20" s="31">
        <v>11700</v>
      </c>
      <c r="F20" s="31">
        <v>11700</v>
      </c>
      <c r="G20" s="32">
        <v>0</v>
      </c>
      <c r="H20" s="5">
        <f t="shared" si="0"/>
        <v>0</v>
      </c>
      <c r="I20" s="5">
        <f t="shared" si="1"/>
        <v>0</v>
      </c>
    </row>
    <row r="21" spans="1:9" ht="28.5" customHeight="1">
      <c r="A21" s="1"/>
      <c r="B21" s="2" t="s">
        <v>0</v>
      </c>
      <c r="C21" s="20" t="s">
        <v>29</v>
      </c>
      <c r="D21" s="21" t="s">
        <v>30</v>
      </c>
      <c r="E21" s="33">
        <v>11700</v>
      </c>
      <c r="F21" s="33">
        <v>11700</v>
      </c>
      <c r="G21" s="34">
        <v>0</v>
      </c>
      <c r="H21" s="6">
        <f t="shared" si="0"/>
        <v>0</v>
      </c>
      <c r="I21" s="6">
        <f t="shared" si="1"/>
        <v>0</v>
      </c>
    </row>
    <row r="22" spans="1:9" ht="28.5" customHeight="1">
      <c r="A22" s="1"/>
      <c r="B22" s="1"/>
      <c r="C22" s="18" t="s">
        <v>31</v>
      </c>
      <c r="D22" s="19" t="s">
        <v>182</v>
      </c>
      <c r="E22" s="31">
        <v>14600</v>
      </c>
      <c r="F22" s="31">
        <v>14600</v>
      </c>
      <c r="G22" s="32">
        <v>3379.75</v>
      </c>
      <c r="H22" s="5">
        <f t="shared" si="0"/>
        <v>23.148972602739725</v>
      </c>
      <c r="I22" s="5">
        <f t="shared" si="1"/>
        <v>23.148972602739725</v>
      </c>
    </row>
    <row r="23" spans="1:9" ht="39" customHeight="1">
      <c r="A23" s="1"/>
      <c r="B23" s="2" t="s">
        <v>0</v>
      </c>
      <c r="C23" s="20" t="s">
        <v>32</v>
      </c>
      <c r="D23" s="21" t="s">
        <v>183</v>
      </c>
      <c r="E23" s="33">
        <v>14600</v>
      </c>
      <c r="F23" s="33">
        <v>14600</v>
      </c>
      <c r="G23" s="34">
        <v>3379.75</v>
      </c>
      <c r="H23" s="6"/>
      <c r="I23" s="6"/>
    </row>
    <row r="24" spans="1:9" ht="28.5" customHeight="1">
      <c r="A24" s="1"/>
      <c r="B24" s="2" t="s">
        <v>0</v>
      </c>
      <c r="C24" s="18" t="s">
        <v>184</v>
      </c>
      <c r="D24" s="19" t="s">
        <v>185</v>
      </c>
      <c r="E24" s="31">
        <v>315800</v>
      </c>
      <c r="F24" s="31">
        <v>315800</v>
      </c>
      <c r="G24" s="32">
        <v>48000</v>
      </c>
      <c r="H24" s="6">
        <f t="shared" si="0"/>
        <v>15.19949335022166</v>
      </c>
      <c r="I24" s="6">
        <f t="shared" si="1"/>
        <v>15.19949335022166</v>
      </c>
    </row>
    <row r="25" spans="1:9" ht="40.5" customHeight="1">
      <c r="A25" s="1"/>
      <c r="B25" s="1"/>
      <c r="C25" s="20" t="s">
        <v>186</v>
      </c>
      <c r="D25" s="21" t="s">
        <v>173</v>
      </c>
      <c r="E25" s="33">
        <v>315800</v>
      </c>
      <c r="F25" s="33">
        <v>315800</v>
      </c>
      <c r="G25" s="34">
        <v>48000</v>
      </c>
      <c r="H25" s="6">
        <f t="shared" si="0"/>
        <v>15.19949335022166</v>
      </c>
      <c r="I25" s="6">
        <f t="shared" si="1"/>
        <v>15.19949335022166</v>
      </c>
    </row>
    <row r="26" spans="1:9" ht="15.75" customHeight="1">
      <c r="A26" s="1"/>
      <c r="B26" s="2" t="s">
        <v>0</v>
      </c>
      <c r="C26" s="18" t="s">
        <v>33</v>
      </c>
      <c r="D26" s="19" t="s">
        <v>34</v>
      </c>
      <c r="E26" s="31">
        <v>14437600</v>
      </c>
      <c r="F26" s="31">
        <v>14437600</v>
      </c>
      <c r="G26" s="32">
        <v>2020623.38</v>
      </c>
      <c r="H26" s="5">
        <f t="shared" si="0"/>
        <v>13.995562835928407</v>
      </c>
      <c r="I26" s="5">
        <f t="shared" si="1"/>
        <v>13.995562835928407</v>
      </c>
    </row>
    <row r="27" spans="1:9" ht="27" customHeight="1">
      <c r="A27" s="1"/>
      <c r="B27" s="1"/>
      <c r="C27" s="18" t="s">
        <v>35</v>
      </c>
      <c r="D27" s="19" t="s">
        <v>36</v>
      </c>
      <c r="E27" s="31">
        <v>2217200</v>
      </c>
      <c r="F27" s="31">
        <v>2217200</v>
      </c>
      <c r="G27" s="32">
        <v>300146.47</v>
      </c>
      <c r="H27" s="6">
        <f t="shared" si="0"/>
        <v>13.537185188526069</v>
      </c>
      <c r="I27" s="6">
        <f t="shared" si="1"/>
        <v>13.537185188526069</v>
      </c>
    </row>
    <row r="28" spans="1:9" ht="15" customHeight="1">
      <c r="A28" s="1"/>
      <c r="B28" s="2" t="s">
        <v>0</v>
      </c>
      <c r="C28" s="20" t="s">
        <v>37</v>
      </c>
      <c r="D28" s="21" t="s">
        <v>38</v>
      </c>
      <c r="E28" s="33">
        <v>2217200</v>
      </c>
      <c r="F28" s="33">
        <v>2217200</v>
      </c>
      <c r="G28" s="34">
        <v>300146.47</v>
      </c>
      <c r="H28" s="5">
        <f t="shared" si="0"/>
        <v>13.537185188526069</v>
      </c>
      <c r="I28" s="5">
        <f t="shared" si="1"/>
        <v>13.537185188526069</v>
      </c>
    </row>
    <row r="29" spans="1:9" ht="41.25" customHeight="1">
      <c r="A29" s="1"/>
      <c r="B29" s="1"/>
      <c r="C29" s="18" t="s">
        <v>39</v>
      </c>
      <c r="D29" s="19" t="s">
        <v>40</v>
      </c>
      <c r="E29" s="31">
        <v>7616000</v>
      </c>
      <c r="F29" s="31">
        <v>7616000</v>
      </c>
      <c r="G29" s="32">
        <v>1011296.05</v>
      </c>
      <c r="H29" s="6">
        <f t="shared" si="0"/>
        <v>13.278572085084035</v>
      </c>
      <c r="I29" s="6">
        <f t="shared" si="1"/>
        <v>13.278572085084035</v>
      </c>
    </row>
    <row r="30" spans="1:9" ht="15" customHeight="1">
      <c r="A30" s="1"/>
      <c r="B30" s="2" t="s">
        <v>0</v>
      </c>
      <c r="C30" s="20" t="s">
        <v>41</v>
      </c>
      <c r="D30" s="21" t="s">
        <v>38</v>
      </c>
      <c r="E30" s="33">
        <v>7616000</v>
      </c>
      <c r="F30" s="33">
        <v>7616000</v>
      </c>
      <c r="G30" s="34">
        <v>1011296.05</v>
      </c>
      <c r="H30" s="5">
        <f t="shared" si="0"/>
        <v>13.278572085084035</v>
      </c>
      <c r="I30" s="5">
        <f t="shared" si="1"/>
        <v>13.278572085084035</v>
      </c>
    </row>
    <row r="31" spans="1:9" ht="12.75" customHeight="1">
      <c r="A31" s="1"/>
      <c r="B31" s="2" t="s">
        <v>0</v>
      </c>
      <c r="C31" s="18" t="s">
        <v>42</v>
      </c>
      <c r="D31" s="19" t="s">
        <v>43</v>
      </c>
      <c r="E31" s="31">
        <v>4604400</v>
      </c>
      <c r="F31" s="31">
        <v>4604400</v>
      </c>
      <c r="G31" s="32">
        <v>709180.86</v>
      </c>
      <c r="H31" s="6">
        <f t="shared" si="0"/>
        <v>15.402242637477196</v>
      </c>
      <c r="I31" s="6">
        <f t="shared" si="1"/>
        <v>15.402242637477196</v>
      </c>
    </row>
    <row r="32" spans="1:9" ht="42" customHeight="1">
      <c r="A32" s="1"/>
      <c r="B32" s="1"/>
      <c r="C32" s="20" t="s">
        <v>42</v>
      </c>
      <c r="D32" s="21" t="s">
        <v>43</v>
      </c>
      <c r="E32" s="33">
        <v>4604400</v>
      </c>
      <c r="F32" s="33">
        <v>4604400</v>
      </c>
      <c r="G32" s="34">
        <v>709180.86</v>
      </c>
      <c r="H32" s="6">
        <f t="shared" si="0"/>
        <v>15.402242637477196</v>
      </c>
      <c r="I32" s="6">
        <f t="shared" si="1"/>
        <v>15.402242637477196</v>
      </c>
    </row>
    <row r="33" spans="1:9" ht="38.25" customHeight="1">
      <c r="A33" s="1"/>
      <c r="B33" s="1"/>
      <c r="C33" s="18" t="s">
        <v>44</v>
      </c>
      <c r="D33" s="19" t="s">
        <v>187</v>
      </c>
      <c r="E33" s="31">
        <v>70341200</v>
      </c>
      <c r="F33" s="31">
        <v>70341200</v>
      </c>
      <c r="G33" s="32">
        <v>15336057.83</v>
      </c>
      <c r="H33" s="5">
        <f t="shared" si="0"/>
        <v>21.80238299886837</v>
      </c>
      <c r="I33" s="5">
        <f t="shared" si="1"/>
        <v>21.80238299886837</v>
      </c>
    </row>
    <row r="34" spans="1:9" ht="15.75" customHeight="1">
      <c r="A34" s="1"/>
      <c r="B34" s="1"/>
      <c r="C34" s="18" t="s">
        <v>45</v>
      </c>
      <c r="D34" s="19" t="s">
        <v>46</v>
      </c>
      <c r="E34" s="31">
        <v>30481400</v>
      </c>
      <c r="F34" s="31">
        <v>30481400</v>
      </c>
      <c r="G34" s="32">
        <v>6257463.07</v>
      </c>
      <c r="H34" s="5">
        <f t="shared" si="0"/>
        <v>20.528791558130532</v>
      </c>
      <c r="I34" s="5">
        <f t="shared" si="1"/>
        <v>20.528791558130532</v>
      </c>
    </row>
    <row r="35" spans="1:9" ht="49.5" customHeight="1">
      <c r="A35" s="1"/>
      <c r="B35" s="1"/>
      <c r="C35" s="20" t="s">
        <v>47</v>
      </c>
      <c r="D35" s="21" t="s">
        <v>48</v>
      </c>
      <c r="E35" s="33">
        <v>257700</v>
      </c>
      <c r="F35" s="33">
        <v>257700</v>
      </c>
      <c r="G35" s="34">
        <v>12999.25</v>
      </c>
      <c r="H35" s="5">
        <f t="shared" si="0"/>
        <v>5.044334497477687</v>
      </c>
      <c r="I35" s="5">
        <f t="shared" si="1"/>
        <v>5.044334497477687</v>
      </c>
    </row>
    <row r="36" spans="1:9" ht="51.75" customHeight="1">
      <c r="A36" s="1"/>
      <c r="B36" s="1"/>
      <c r="C36" s="20" t="s">
        <v>49</v>
      </c>
      <c r="D36" s="21" t="s">
        <v>50</v>
      </c>
      <c r="E36" s="33">
        <v>11700</v>
      </c>
      <c r="F36" s="33">
        <v>11700</v>
      </c>
      <c r="G36" s="34">
        <v>517.9</v>
      </c>
      <c r="H36" s="5">
        <f t="shared" si="0"/>
        <v>4.426495726495727</v>
      </c>
      <c r="I36" s="5">
        <f t="shared" si="1"/>
        <v>4.426495726495727</v>
      </c>
    </row>
    <row r="37" spans="1:9" ht="51" customHeight="1">
      <c r="A37" s="1"/>
      <c r="B37" s="1"/>
      <c r="C37" s="20" t="s">
        <v>51</v>
      </c>
      <c r="D37" s="21" t="s">
        <v>52</v>
      </c>
      <c r="E37" s="33">
        <v>261700</v>
      </c>
      <c r="F37" s="33">
        <v>261700</v>
      </c>
      <c r="G37" s="34">
        <v>3467.02</v>
      </c>
      <c r="H37" s="5">
        <f t="shared" si="0"/>
        <v>1.3248070309514712</v>
      </c>
      <c r="I37" s="5">
        <f t="shared" si="1"/>
        <v>1.3248070309514712</v>
      </c>
    </row>
    <row r="38" spans="1:9" ht="51.75" customHeight="1">
      <c r="A38" s="1"/>
      <c r="B38" s="1"/>
      <c r="C38" s="20" t="s">
        <v>53</v>
      </c>
      <c r="D38" s="21" t="s">
        <v>141</v>
      </c>
      <c r="E38" s="33">
        <v>5597000</v>
      </c>
      <c r="F38" s="33">
        <v>5597000</v>
      </c>
      <c r="G38" s="34">
        <v>1288355.83</v>
      </c>
      <c r="H38" s="5">
        <f t="shared" si="0"/>
        <v>23.018685545828124</v>
      </c>
      <c r="I38" s="5">
        <f t="shared" si="1"/>
        <v>23.018685545828124</v>
      </c>
    </row>
    <row r="39" spans="1:9" ht="12.75" customHeight="1">
      <c r="A39" s="1"/>
      <c r="B39" s="1"/>
      <c r="C39" s="20" t="s">
        <v>54</v>
      </c>
      <c r="D39" s="21" t="s">
        <v>55</v>
      </c>
      <c r="E39" s="33">
        <v>6983700</v>
      </c>
      <c r="F39" s="33">
        <v>6983700</v>
      </c>
      <c r="G39" s="34">
        <v>1409245.87</v>
      </c>
      <c r="H39" s="5">
        <f t="shared" si="0"/>
        <v>20.179072268281857</v>
      </c>
      <c r="I39" s="5">
        <f t="shared" si="1"/>
        <v>20.179072268281857</v>
      </c>
    </row>
    <row r="40" spans="1:9" ht="12.75" customHeight="1">
      <c r="A40" s="1"/>
      <c r="B40" s="1"/>
      <c r="C40" s="20" t="s">
        <v>56</v>
      </c>
      <c r="D40" s="21" t="s">
        <v>57</v>
      </c>
      <c r="E40" s="33">
        <v>14211500</v>
      </c>
      <c r="F40" s="33">
        <v>14211500</v>
      </c>
      <c r="G40" s="34">
        <v>3100508.72</v>
      </c>
      <c r="H40" s="5">
        <f t="shared" si="0"/>
        <v>21.816899834640964</v>
      </c>
      <c r="I40" s="5">
        <f t="shared" si="1"/>
        <v>21.816899834640964</v>
      </c>
    </row>
    <row r="41" spans="1:9" ht="12.75" customHeight="1">
      <c r="A41" s="1"/>
      <c r="B41" s="1"/>
      <c r="C41" s="20" t="s">
        <v>58</v>
      </c>
      <c r="D41" s="21" t="s">
        <v>59</v>
      </c>
      <c r="E41" s="33">
        <v>1025300</v>
      </c>
      <c r="F41" s="33">
        <v>1025300</v>
      </c>
      <c r="G41" s="34">
        <v>90363.74</v>
      </c>
      <c r="H41" s="5">
        <f t="shared" si="0"/>
        <v>8.813395103872038</v>
      </c>
      <c r="I41" s="5">
        <f t="shared" si="1"/>
        <v>8.813395103872038</v>
      </c>
    </row>
    <row r="42" spans="1:9" ht="12.75" customHeight="1">
      <c r="A42" s="1"/>
      <c r="B42" s="2" t="s">
        <v>0</v>
      </c>
      <c r="C42" s="20" t="s">
        <v>60</v>
      </c>
      <c r="D42" s="21" t="s">
        <v>61</v>
      </c>
      <c r="E42" s="33">
        <v>2066200</v>
      </c>
      <c r="F42" s="33">
        <v>2066200</v>
      </c>
      <c r="G42" s="34">
        <v>352004.74</v>
      </c>
      <c r="H42" s="6">
        <f t="shared" si="0"/>
        <v>17.036334333559193</v>
      </c>
      <c r="I42" s="6">
        <f t="shared" si="1"/>
        <v>17.036334333559193</v>
      </c>
    </row>
    <row r="43" spans="1:9" ht="12.75" customHeight="1">
      <c r="A43" s="1"/>
      <c r="B43" s="1"/>
      <c r="C43" s="20" t="s">
        <v>62</v>
      </c>
      <c r="D43" s="21" t="s">
        <v>63</v>
      </c>
      <c r="E43" s="33">
        <v>44700</v>
      </c>
      <c r="F43" s="33">
        <v>44700</v>
      </c>
      <c r="G43" s="34">
        <v>0</v>
      </c>
      <c r="H43" s="6">
        <f t="shared" si="0"/>
        <v>0</v>
      </c>
      <c r="I43" s="6">
        <f t="shared" si="1"/>
        <v>0</v>
      </c>
    </row>
    <row r="44" spans="1:9" ht="12.75" customHeight="1">
      <c r="A44" s="1"/>
      <c r="B44" s="2" t="s">
        <v>0</v>
      </c>
      <c r="C44" s="20" t="s">
        <v>64</v>
      </c>
      <c r="D44" s="21" t="s">
        <v>65</v>
      </c>
      <c r="E44" s="33">
        <v>21900</v>
      </c>
      <c r="F44" s="33">
        <v>21900</v>
      </c>
      <c r="G44" s="34">
        <v>0</v>
      </c>
      <c r="H44" s="5">
        <f t="shared" si="0"/>
        <v>0</v>
      </c>
      <c r="I44" s="5">
        <f t="shared" si="1"/>
        <v>0</v>
      </c>
    </row>
    <row r="45" spans="1:9" ht="12.75" customHeight="1">
      <c r="A45" s="1"/>
      <c r="B45" s="1"/>
      <c r="C45" s="18" t="s">
        <v>66</v>
      </c>
      <c r="D45" s="19" t="s">
        <v>67</v>
      </c>
      <c r="E45" s="31">
        <v>30600</v>
      </c>
      <c r="F45" s="31">
        <v>30600</v>
      </c>
      <c r="G45" s="32">
        <v>15688</v>
      </c>
      <c r="H45" s="6">
        <f t="shared" si="0"/>
        <v>51.267973856209146</v>
      </c>
      <c r="I45" s="6">
        <f t="shared" si="1"/>
        <v>51.267973856209146</v>
      </c>
    </row>
    <row r="46" spans="1:9" ht="12.75" customHeight="1">
      <c r="A46" s="1"/>
      <c r="B46" s="1"/>
      <c r="C46" s="20" t="s">
        <v>68</v>
      </c>
      <c r="D46" s="21" t="s">
        <v>69</v>
      </c>
      <c r="E46" s="33">
        <v>30600</v>
      </c>
      <c r="F46" s="33">
        <v>30600</v>
      </c>
      <c r="G46" s="34">
        <v>15688</v>
      </c>
      <c r="H46" s="5">
        <f t="shared" si="0"/>
        <v>51.267973856209146</v>
      </c>
      <c r="I46" s="5">
        <f t="shared" si="1"/>
        <v>51.267973856209146</v>
      </c>
    </row>
    <row r="47" spans="1:9" ht="18.75" customHeight="1">
      <c r="A47" s="1"/>
      <c r="B47" s="1"/>
      <c r="C47" s="18" t="s">
        <v>70</v>
      </c>
      <c r="D47" s="19" t="s">
        <v>71</v>
      </c>
      <c r="E47" s="31">
        <v>39829200</v>
      </c>
      <c r="F47" s="31">
        <v>39829200</v>
      </c>
      <c r="G47" s="32">
        <v>9062906.76</v>
      </c>
      <c r="H47" s="5">
        <f t="shared" si="0"/>
        <v>22.754428308878914</v>
      </c>
      <c r="I47" s="5">
        <f t="shared" si="1"/>
        <v>22.754428308878914</v>
      </c>
    </row>
    <row r="48" spans="1:9" ht="14.25" customHeight="1">
      <c r="A48" s="1"/>
      <c r="B48" s="2" t="s">
        <v>0</v>
      </c>
      <c r="C48" s="20" t="s">
        <v>72</v>
      </c>
      <c r="D48" s="21" t="s">
        <v>73</v>
      </c>
      <c r="E48" s="33">
        <v>2934200</v>
      </c>
      <c r="F48" s="33">
        <v>2934200</v>
      </c>
      <c r="G48" s="34">
        <v>762755.5</v>
      </c>
      <c r="H48" s="5">
        <f t="shared" si="0"/>
        <v>25.995347965373867</v>
      </c>
      <c r="I48" s="5">
        <f t="shared" si="1"/>
        <v>25.995347965373867</v>
      </c>
    </row>
    <row r="49" spans="1:9" ht="14.25" customHeight="1">
      <c r="A49" s="1"/>
      <c r="B49" s="2" t="s">
        <v>0</v>
      </c>
      <c r="C49" s="20" t="s">
        <v>74</v>
      </c>
      <c r="D49" s="21" t="s">
        <v>75</v>
      </c>
      <c r="E49" s="33">
        <v>30013700</v>
      </c>
      <c r="F49" s="33">
        <v>30013700</v>
      </c>
      <c r="G49" s="34">
        <v>7422463.96</v>
      </c>
      <c r="H49" s="6">
        <f t="shared" si="0"/>
        <v>24.73025305110666</v>
      </c>
      <c r="I49" s="6">
        <f t="shared" si="1"/>
        <v>24.73025305110666</v>
      </c>
    </row>
    <row r="50" spans="1:9" ht="75.75" customHeight="1">
      <c r="A50" s="1"/>
      <c r="B50" s="2" t="s">
        <v>0</v>
      </c>
      <c r="C50" s="20" t="s">
        <v>76</v>
      </c>
      <c r="D50" s="21" t="s">
        <v>77</v>
      </c>
      <c r="E50" s="33">
        <v>6881300</v>
      </c>
      <c r="F50" s="33">
        <v>6881300</v>
      </c>
      <c r="G50" s="34">
        <v>877687.3</v>
      </c>
      <c r="H50" s="6">
        <f t="shared" si="0"/>
        <v>12.75467280891692</v>
      </c>
      <c r="I50" s="6">
        <f t="shared" si="1"/>
        <v>12.75467280891692</v>
      </c>
    </row>
    <row r="51" spans="1:9" ht="18" customHeight="1">
      <c r="A51" s="1"/>
      <c r="B51" s="1"/>
      <c r="C51" s="18" t="s">
        <v>78</v>
      </c>
      <c r="D51" s="19" t="s">
        <v>79</v>
      </c>
      <c r="E51" s="31">
        <v>4689800</v>
      </c>
      <c r="F51" s="31">
        <v>4689800</v>
      </c>
      <c r="G51" s="32">
        <v>659159.37</v>
      </c>
      <c r="H51" s="6">
        <f t="shared" si="0"/>
        <v>14.055170156509872</v>
      </c>
      <c r="I51" s="6">
        <f t="shared" si="1"/>
        <v>14.055170156509872</v>
      </c>
    </row>
    <row r="52" spans="1:9" ht="24.75" customHeight="1">
      <c r="A52" s="1"/>
      <c r="B52" s="2" t="s">
        <v>0</v>
      </c>
      <c r="C52" s="18" t="s">
        <v>80</v>
      </c>
      <c r="D52" s="19" t="s">
        <v>81</v>
      </c>
      <c r="E52" s="31">
        <v>218700</v>
      </c>
      <c r="F52" s="31">
        <v>218700</v>
      </c>
      <c r="G52" s="32">
        <v>24559.59</v>
      </c>
      <c r="H52" s="5">
        <f t="shared" si="0"/>
        <v>11.229807956104253</v>
      </c>
      <c r="I52" s="5">
        <f t="shared" si="1"/>
        <v>11.229807956104253</v>
      </c>
    </row>
    <row r="53" spans="1:9" ht="100.5" customHeight="1">
      <c r="A53" s="1"/>
      <c r="B53" s="1"/>
      <c r="C53" s="18" t="s">
        <v>82</v>
      </c>
      <c r="D53" s="19" t="s">
        <v>83</v>
      </c>
      <c r="E53" s="31">
        <v>73000</v>
      </c>
      <c r="F53" s="31">
        <v>73000</v>
      </c>
      <c r="G53" s="32">
        <v>18295</v>
      </c>
      <c r="H53" s="6">
        <f t="shared" si="0"/>
        <v>25.061643835616437</v>
      </c>
      <c r="I53" s="6">
        <f t="shared" si="1"/>
        <v>25.061643835616437</v>
      </c>
    </row>
    <row r="54" spans="1:9" ht="48.75" customHeight="1">
      <c r="A54" s="1"/>
      <c r="B54" s="1"/>
      <c r="C54" s="20" t="s">
        <v>84</v>
      </c>
      <c r="D54" s="21" t="s">
        <v>85</v>
      </c>
      <c r="E54" s="33">
        <v>73000</v>
      </c>
      <c r="F54" s="33">
        <v>73000</v>
      </c>
      <c r="G54" s="34">
        <v>18295</v>
      </c>
      <c r="H54" s="5">
        <f>SUM(G54/E54*100)</f>
        <v>25.061643835616437</v>
      </c>
      <c r="I54" s="5">
        <f t="shared" si="1"/>
        <v>25.061643835616437</v>
      </c>
    </row>
    <row r="55" spans="1:9" ht="18" customHeight="1">
      <c r="A55" s="1"/>
      <c r="B55" s="2" t="s">
        <v>0</v>
      </c>
      <c r="C55" s="18" t="s">
        <v>86</v>
      </c>
      <c r="D55" s="19" t="s">
        <v>87</v>
      </c>
      <c r="E55" s="31">
        <v>145700</v>
      </c>
      <c r="F55" s="31">
        <v>145700</v>
      </c>
      <c r="G55" s="32">
        <v>6264.59</v>
      </c>
      <c r="H55" s="5">
        <f>SUM(G55/E55*100)</f>
        <v>4.29964996568291</v>
      </c>
      <c r="I55" s="6">
        <f t="shared" si="1"/>
        <v>4.29964996568291</v>
      </c>
    </row>
    <row r="56" spans="1:9" ht="16.5" customHeight="1">
      <c r="A56" s="1"/>
      <c r="B56" s="2" t="s">
        <v>0</v>
      </c>
      <c r="C56" s="20" t="s">
        <v>88</v>
      </c>
      <c r="D56" s="21" t="s">
        <v>89</v>
      </c>
      <c r="E56" s="33">
        <v>30700</v>
      </c>
      <c r="F56" s="33">
        <v>30700</v>
      </c>
      <c r="G56" s="34">
        <v>5856.59</v>
      </c>
      <c r="H56" s="6">
        <f t="shared" si="0"/>
        <v>19.07684039087948</v>
      </c>
      <c r="I56" s="6">
        <f t="shared" si="1"/>
        <v>19.07684039087948</v>
      </c>
    </row>
    <row r="57" spans="1:9" ht="28.5" customHeight="1">
      <c r="A57" s="1"/>
      <c r="B57" s="1"/>
      <c r="C57" s="20" t="s">
        <v>90</v>
      </c>
      <c r="D57" s="21" t="s">
        <v>91</v>
      </c>
      <c r="E57" s="33">
        <v>115000</v>
      </c>
      <c r="F57" s="33">
        <v>115000</v>
      </c>
      <c r="G57" s="34">
        <v>408</v>
      </c>
      <c r="H57" s="6">
        <f t="shared" si="0"/>
        <v>0.3547826086956522</v>
      </c>
      <c r="I57" s="6">
        <f t="shared" si="1"/>
        <v>0.3547826086956522</v>
      </c>
    </row>
    <row r="58" spans="1:9" ht="36">
      <c r="A58" s="1"/>
      <c r="B58" s="1"/>
      <c r="C58" s="18" t="s">
        <v>92</v>
      </c>
      <c r="D58" s="19" t="s">
        <v>93</v>
      </c>
      <c r="E58" s="31">
        <v>4471100</v>
      </c>
      <c r="F58" s="31">
        <v>4471100</v>
      </c>
      <c r="G58" s="32">
        <v>634599.78</v>
      </c>
      <c r="H58" s="5">
        <f t="shared" si="0"/>
        <v>14.193370311556441</v>
      </c>
      <c r="I58" s="5">
        <f t="shared" si="1"/>
        <v>14.193370311556441</v>
      </c>
    </row>
    <row r="59" spans="1:9" ht="28.5" customHeight="1">
      <c r="A59" s="1"/>
      <c r="B59" s="1"/>
      <c r="C59" s="18" t="s">
        <v>94</v>
      </c>
      <c r="D59" s="19" t="s">
        <v>95</v>
      </c>
      <c r="E59" s="31">
        <v>3502200</v>
      </c>
      <c r="F59" s="31">
        <v>3502200</v>
      </c>
      <c r="G59" s="32">
        <v>443112.27</v>
      </c>
      <c r="H59" s="5">
        <f t="shared" si="0"/>
        <v>12.6523976357718</v>
      </c>
      <c r="I59" s="5">
        <f t="shared" si="1"/>
        <v>12.6523976357718</v>
      </c>
    </row>
    <row r="60" spans="1:9" ht="42.75" customHeight="1">
      <c r="A60" s="1"/>
      <c r="B60" s="2" t="s">
        <v>0</v>
      </c>
      <c r="C60" s="20" t="s">
        <v>96</v>
      </c>
      <c r="D60" s="21" t="s">
        <v>97</v>
      </c>
      <c r="E60" s="33">
        <v>72000</v>
      </c>
      <c r="F60" s="33">
        <v>72000</v>
      </c>
      <c r="G60" s="34">
        <v>14390</v>
      </c>
      <c r="H60" s="5">
        <f t="shared" si="0"/>
        <v>19.98611111111111</v>
      </c>
      <c r="I60" s="5">
        <f t="shared" si="1"/>
        <v>19.98611111111111</v>
      </c>
    </row>
    <row r="61" spans="1:9" ht="25.5" customHeight="1">
      <c r="A61" s="1"/>
      <c r="B61" s="1"/>
      <c r="C61" s="20" t="s">
        <v>98</v>
      </c>
      <c r="D61" s="21" t="s">
        <v>99</v>
      </c>
      <c r="E61" s="33">
        <v>2665200</v>
      </c>
      <c r="F61" s="33">
        <v>2665200</v>
      </c>
      <c r="G61" s="34">
        <v>374572.27</v>
      </c>
      <c r="H61" s="6">
        <f t="shared" si="0"/>
        <v>14.054189929461206</v>
      </c>
      <c r="I61" s="6">
        <f t="shared" si="1"/>
        <v>14.054189929461206</v>
      </c>
    </row>
    <row r="62" spans="1:9" ht="39" customHeight="1">
      <c r="A62" s="1"/>
      <c r="B62" s="2" t="s">
        <v>0</v>
      </c>
      <c r="C62" s="20" t="s">
        <v>100</v>
      </c>
      <c r="D62" s="21" t="s">
        <v>101</v>
      </c>
      <c r="E62" s="33">
        <v>765000</v>
      </c>
      <c r="F62" s="33">
        <v>765000</v>
      </c>
      <c r="G62" s="34">
        <v>54150</v>
      </c>
      <c r="H62" s="5">
        <f t="shared" si="0"/>
        <v>7.078431372549019</v>
      </c>
      <c r="I62" s="5">
        <f t="shared" si="1"/>
        <v>7.078431372549019</v>
      </c>
    </row>
    <row r="63" spans="1:9" ht="37.5" customHeight="1">
      <c r="A63" s="1"/>
      <c r="B63" s="1"/>
      <c r="C63" s="18" t="s">
        <v>102</v>
      </c>
      <c r="D63" s="19" t="s">
        <v>103</v>
      </c>
      <c r="E63" s="31">
        <v>705700</v>
      </c>
      <c r="F63" s="31">
        <v>705700</v>
      </c>
      <c r="G63" s="32">
        <v>156674.02</v>
      </c>
      <c r="H63" s="6">
        <f t="shared" si="0"/>
        <v>22.201221482216237</v>
      </c>
      <c r="I63" s="6">
        <f t="shared" si="1"/>
        <v>22.201221482216237</v>
      </c>
    </row>
    <row r="64" spans="1:9" ht="53.25" customHeight="1">
      <c r="A64" s="1"/>
      <c r="B64" s="1"/>
      <c r="C64" s="20" t="s">
        <v>104</v>
      </c>
      <c r="D64" s="21" t="s">
        <v>192</v>
      </c>
      <c r="E64" s="33">
        <v>705700</v>
      </c>
      <c r="F64" s="33">
        <v>705700</v>
      </c>
      <c r="G64" s="34">
        <v>156674.02</v>
      </c>
      <c r="H64" s="5">
        <f t="shared" si="0"/>
        <v>22.201221482216237</v>
      </c>
      <c r="I64" s="5">
        <f t="shared" si="1"/>
        <v>22.201221482216237</v>
      </c>
    </row>
    <row r="65" spans="1:9" ht="18" customHeight="1">
      <c r="A65" s="1"/>
      <c r="B65" s="1"/>
      <c r="C65" s="18" t="s">
        <v>105</v>
      </c>
      <c r="D65" s="19" t="s">
        <v>106</v>
      </c>
      <c r="E65" s="31">
        <v>263200</v>
      </c>
      <c r="F65" s="31">
        <v>263200</v>
      </c>
      <c r="G65" s="32">
        <v>34813.49</v>
      </c>
      <c r="H65" s="5">
        <f t="shared" si="0"/>
        <v>13.227009878419452</v>
      </c>
      <c r="I65" s="5">
        <f t="shared" si="1"/>
        <v>13.227009878419452</v>
      </c>
    </row>
    <row r="66" spans="1:9" ht="52.5" customHeight="1">
      <c r="A66" s="1"/>
      <c r="B66" s="2" t="s">
        <v>0</v>
      </c>
      <c r="C66" s="20" t="s">
        <v>107</v>
      </c>
      <c r="D66" s="21" t="s">
        <v>108</v>
      </c>
      <c r="E66" s="33">
        <v>237300</v>
      </c>
      <c r="F66" s="33">
        <v>237300</v>
      </c>
      <c r="G66" s="34">
        <v>31478.79</v>
      </c>
      <c r="H66" s="5">
        <f t="shared" si="0"/>
        <v>13.265398230088495</v>
      </c>
      <c r="I66" s="5">
        <f t="shared" si="1"/>
        <v>13.265398230088495</v>
      </c>
    </row>
    <row r="67" spans="1:9" ht="25.5" customHeight="1">
      <c r="A67" s="1"/>
      <c r="B67" s="2" t="s">
        <v>0</v>
      </c>
      <c r="C67" s="20" t="s">
        <v>109</v>
      </c>
      <c r="D67" s="21" t="s">
        <v>110</v>
      </c>
      <c r="E67" s="33">
        <v>0</v>
      </c>
      <c r="F67" s="33">
        <v>0</v>
      </c>
      <c r="G67" s="34">
        <v>2.7</v>
      </c>
      <c r="H67" s="5"/>
      <c r="I67" s="5"/>
    </row>
    <row r="68" spans="1:9" ht="24" customHeight="1">
      <c r="A68" s="1"/>
      <c r="B68" s="1"/>
      <c r="C68" s="20" t="s">
        <v>111</v>
      </c>
      <c r="D68" s="21" t="s">
        <v>112</v>
      </c>
      <c r="E68" s="33">
        <v>25900</v>
      </c>
      <c r="F68" s="33">
        <v>25900</v>
      </c>
      <c r="G68" s="34">
        <v>3332</v>
      </c>
      <c r="H68" s="5">
        <f>SUM(G68/E68*100)</f>
        <v>12.864864864864863</v>
      </c>
      <c r="I68" s="5">
        <f>SUM(G68/F68*100)</f>
        <v>12.864864864864863</v>
      </c>
    </row>
    <row r="69" spans="1:9" ht="16.5" customHeight="1">
      <c r="A69" s="1"/>
      <c r="B69" s="1"/>
      <c r="C69" s="22" t="s">
        <v>177</v>
      </c>
      <c r="D69" s="23"/>
      <c r="E69" s="30">
        <v>200000000</v>
      </c>
      <c r="F69" s="30">
        <v>200000000</v>
      </c>
      <c r="G69" s="35">
        <v>42981536.33</v>
      </c>
      <c r="H69" s="14">
        <f>SUM(G69/E69*100)</f>
        <v>21.490768165</v>
      </c>
      <c r="I69" s="14">
        <f>SUM(G69/F69*100)</f>
        <v>21.490768165</v>
      </c>
    </row>
    <row r="70" spans="1:9" ht="12.75" customHeight="1">
      <c r="A70" s="1"/>
      <c r="B70" s="2" t="s">
        <v>0</v>
      </c>
      <c r="C70" s="18" t="s">
        <v>115</v>
      </c>
      <c r="D70" s="19" t="s">
        <v>116</v>
      </c>
      <c r="E70" s="31">
        <v>103605823</v>
      </c>
      <c r="F70" s="31">
        <v>103967118</v>
      </c>
      <c r="G70" s="32">
        <v>23609074</v>
      </c>
      <c r="H70" s="6">
        <f t="shared" si="0"/>
        <v>22.787400665694243</v>
      </c>
      <c r="I70" s="6">
        <f t="shared" si="1"/>
        <v>22.70821241769922</v>
      </c>
    </row>
    <row r="71" spans="1:9" ht="12.75" customHeight="1">
      <c r="A71" s="1"/>
      <c r="B71" s="2" t="s">
        <v>0</v>
      </c>
      <c r="C71" s="18" t="s">
        <v>117</v>
      </c>
      <c r="D71" s="19" t="s">
        <v>118</v>
      </c>
      <c r="E71" s="31">
        <v>103605823</v>
      </c>
      <c r="F71" s="31">
        <v>103967118</v>
      </c>
      <c r="G71" s="32">
        <v>23609074</v>
      </c>
      <c r="H71" s="6">
        <f t="shared" si="0"/>
        <v>22.787400665694243</v>
      </c>
      <c r="I71" s="6">
        <f t="shared" si="1"/>
        <v>22.70821241769922</v>
      </c>
    </row>
    <row r="72" spans="1:9" ht="28.5" customHeight="1">
      <c r="A72" s="1"/>
      <c r="B72" s="2" t="s">
        <v>0</v>
      </c>
      <c r="C72" s="18" t="s">
        <v>119</v>
      </c>
      <c r="D72" s="19" t="s">
        <v>120</v>
      </c>
      <c r="E72" s="31">
        <v>97392500</v>
      </c>
      <c r="F72" s="31">
        <v>97392500</v>
      </c>
      <c r="G72" s="32">
        <v>22497600</v>
      </c>
      <c r="H72" s="6">
        <f aca="true" t="shared" si="2" ref="H72:H77">SUM(G72/E72*100)</f>
        <v>23.099930692815153</v>
      </c>
      <c r="I72" s="6">
        <f aca="true" t="shared" si="3" ref="I72:I80">SUM(G72/F72*100)</f>
        <v>23.099930692815153</v>
      </c>
    </row>
    <row r="73" spans="1:9" ht="12.75" customHeight="1">
      <c r="A73" s="1"/>
      <c r="B73" s="1"/>
      <c r="C73" s="20" t="s">
        <v>121</v>
      </c>
      <c r="D73" s="21" t="s">
        <v>122</v>
      </c>
      <c r="E73" s="33">
        <v>97392500</v>
      </c>
      <c r="F73" s="33">
        <v>97392500</v>
      </c>
      <c r="G73" s="34">
        <v>22497600</v>
      </c>
      <c r="H73" s="5">
        <f t="shared" si="2"/>
        <v>23.099930692815153</v>
      </c>
      <c r="I73" s="5">
        <f t="shared" si="3"/>
        <v>23.099930692815153</v>
      </c>
    </row>
    <row r="74" spans="1:9" ht="27.75" customHeight="1">
      <c r="A74" s="1"/>
      <c r="B74" s="2" t="s">
        <v>0</v>
      </c>
      <c r="C74" s="18" t="s">
        <v>123</v>
      </c>
      <c r="D74" s="19" t="s">
        <v>124</v>
      </c>
      <c r="E74" s="31">
        <v>1702700</v>
      </c>
      <c r="F74" s="31">
        <v>1702700</v>
      </c>
      <c r="G74" s="32">
        <v>425676</v>
      </c>
      <c r="H74" s="6">
        <f t="shared" si="2"/>
        <v>25.00005873025195</v>
      </c>
      <c r="I74" s="6">
        <f t="shared" si="3"/>
        <v>25.00005873025195</v>
      </c>
    </row>
    <row r="75" spans="1:9" ht="27.75" customHeight="1">
      <c r="A75" s="1"/>
      <c r="B75" s="1"/>
      <c r="C75" s="20" t="s">
        <v>125</v>
      </c>
      <c r="D75" s="21" t="s">
        <v>126</v>
      </c>
      <c r="E75" s="33">
        <v>1702700</v>
      </c>
      <c r="F75" s="33">
        <v>1702700</v>
      </c>
      <c r="G75" s="34">
        <v>425676</v>
      </c>
      <c r="H75" s="5">
        <f t="shared" si="2"/>
        <v>25.00005873025195</v>
      </c>
      <c r="I75" s="5">
        <f t="shared" si="3"/>
        <v>25.00005873025195</v>
      </c>
    </row>
    <row r="76" spans="1:9" ht="29.25" customHeight="1">
      <c r="A76" s="1"/>
      <c r="B76" s="1"/>
      <c r="C76" s="18" t="s">
        <v>127</v>
      </c>
      <c r="D76" s="19" t="s">
        <v>128</v>
      </c>
      <c r="E76" s="31">
        <v>4510623</v>
      </c>
      <c r="F76" s="31">
        <v>4871918</v>
      </c>
      <c r="G76" s="32">
        <v>685798</v>
      </c>
      <c r="H76" s="5">
        <f t="shared" si="2"/>
        <v>15.204063828876855</v>
      </c>
      <c r="I76" s="5">
        <f t="shared" si="3"/>
        <v>14.076550549496112</v>
      </c>
    </row>
    <row r="77" spans="1:9" ht="28.5" customHeight="1">
      <c r="A77" s="1"/>
      <c r="B77" s="2" t="s">
        <v>0</v>
      </c>
      <c r="C77" s="20" t="s">
        <v>129</v>
      </c>
      <c r="D77" s="21" t="s">
        <v>130</v>
      </c>
      <c r="E77" s="33">
        <v>1952023</v>
      </c>
      <c r="F77" s="33">
        <v>1952023</v>
      </c>
      <c r="G77" s="34">
        <v>450913</v>
      </c>
      <c r="H77" s="5">
        <f t="shared" si="2"/>
        <v>23.099779049734558</v>
      </c>
      <c r="I77" s="5">
        <f t="shared" si="3"/>
        <v>23.099779049734558</v>
      </c>
    </row>
    <row r="78" spans="1:9" ht="48.75" customHeight="1">
      <c r="A78" s="1"/>
      <c r="B78" s="1"/>
      <c r="C78" s="20" t="s">
        <v>131</v>
      </c>
      <c r="D78" s="21" t="s">
        <v>132</v>
      </c>
      <c r="E78" s="33">
        <v>0</v>
      </c>
      <c r="F78" s="33">
        <v>361295</v>
      </c>
      <c r="G78" s="34">
        <v>70885</v>
      </c>
      <c r="H78" s="5"/>
      <c r="I78" s="6">
        <f t="shared" si="3"/>
        <v>19.61970135208071</v>
      </c>
    </row>
    <row r="79" spans="1:9" ht="18" customHeight="1">
      <c r="A79" s="1"/>
      <c r="B79" s="2" t="s">
        <v>0</v>
      </c>
      <c r="C79" s="20" t="s">
        <v>133</v>
      </c>
      <c r="D79" s="21" t="s">
        <v>134</v>
      </c>
      <c r="E79" s="36">
        <v>2558600</v>
      </c>
      <c r="F79" s="36">
        <v>2558600</v>
      </c>
      <c r="G79" s="37">
        <v>164000</v>
      </c>
      <c r="H79" s="6">
        <f>SUM(G79/E79*100)</f>
        <v>6.4097553349488</v>
      </c>
      <c r="I79" s="6">
        <f t="shared" si="3"/>
        <v>6.4097553349488</v>
      </c>
    </row>
    <row r="80" spans="1:9" ht="18" customHeight="1">
      <c r="A80" s="1"/>
      <c r="B80" s="1"/>
      <c r="C80" s="48" t="s">
        <v>140</v>
      </c>
      <c r="D80" s="49"/>
      <c r="E80" s="38">
        <v>303605823</v>
      </c>
      <c r="F80" s="38">
        <v>303967118</v>
      </c>
      <c r="G80" s="38">
        <v>66590610.33</v>
      </c>
      <c r="H80" s="14">
        <f>SUM(G80/E80*100)</f>
        <v>21.933245440420947</v>
      </c>
      <c r="I80" s="14">
        <f t="shared" si="3"/>
        <v>21.90717560772478</v>
      </c>
    </row>
    <row r="81" spans="1:9" ht="18" customHeight="1">
      <c r="A81" s="1"/>
      <c r="B81" s="1"/>
      <c r="C81" s="10"/>
      <c r="D81" s="10"/>
      <c r="E81" s="11"/>
      <c r="F81" s="11"/>
      <c r="G81" s="11"/>
      <c r="H81" s="9"/>
      <c r="I81" s="9"/>
    </row>
    <row r="82" spans="3:9" ht="15" customHeight="1">
      <c r="C82" s="44" t="s">
        <v>179</v>
      </c>
      <c r="D82" s="44"/>
      <c r="E82" s="44"/>
      <c r="F82" s="44"/>
      <c r="G82" s="44"/>
      <c r="H82" s="44"/>
      <c r="I82" s="44"/>
    </row>
    <row r="83" spans="3:9" ht="15" customHeight="1">
      <c r="C83" s="45" t="s">
        <v>190</v>
      </c>
      <c r="D83" s="45"/>
      <c r="E83" s="45"/>
      <c r="F83" s="45"/>
      <c r="G83" s="45"/>
      <c r="H83" s="45"/>
      <c r="I83" s="45"/>
    </row>
    <row r="84" spans="3:9" ht="12.75">
      <c r="C84" s="47"/>
      <c r="D84" s="47"/>
      <c r="E84" s="47"/>
      <c r="F84" s="47"/>
      <c r="G84" s="47"/>
      <c r="H84" s="47"/>
      <c r="I84" s="47"/>
    </row>
    <row r="85" spans="3:9" ht="12.75">
      <c r="C85" s="52" t="s">
        <v>1</v>
      </c>
      <c r="D85" s="52" t="s">
        <v>2</v>
      </c>
      <c r="E85" s="39" t="s">
        <v>135</v>
      </c>
      <c r="F85" s="52" t="s">
        <v>142</v>
      </c>
      <c r="G85" s="41" t="s">
        <v>191</v>
      </c>
      <c r="H85" s="50" t="s">
        <v>137</v>
      </c>
      <c r="I85" s="51"/>
    </row>
    <row r="86" spans="3:9" ht="36">
      <c r="C86" s="53"/>
      <c r="D86" s="53"/>
      <c r="E86" s="40"/>
      <c r="F86" s="53"/>
      <c r="G86" s="42"/>
      <c r="H86" s="4" t="s">
        <v>138</v>
      </c>
      <c r="I86" s="13" t="s">
        <v>176</v>
      </c>
    </row>
    <row r="87" spans="3:9" ht="12.75">
      <c r="C87" s="18" t="s">
        <v>3</v>
      </c>
      <c r="D87" s="19" t="s">
        <v>4</v>
      </c>
      <c r="E87" s="31">
        <v>0</v>
      </c>
      <c r="F87" s="31">
        <v>0</v>
      </c>
      <c r="G87" s="31">
        <v>30998.41</v>
      </c>
      <c r="H87" s="24"/>
      <c r="I87" s="6"/>
    </row>
    <row r="88" spans="3:9" ht="12.75">
      <c r="C88" s="18" t="s">
        <v>143</v>
      </c>
      <c r="D88" s="19" t="s">
        <v>144</v>
      </c>
      <c r="E88" s="31">
        <v>0</v>
      </c>
      <c r="F88" s="31">
        <v>0</v>
      </c>
      <c r="G88" s="31">
        <v>30998.41</v>
      </c>
      <c r="H88" s="24"/>
      <c r="I88" s="6"/>
    </row>
    <row r="89" spans="3:9" ht="12.75">
      <c r="C89" s="18" t="s">
        <v>145</v>
      </c>
      <c r="D89" s="19" t="s">
        <v>146</v>
      </c>
      <c r="E89" s="31">
        <v>0</v>
      </c>
      <c r="F89" s="31">
        <v>0</v>
      </c>
      <c r="G89" s="31">
        <v>30998.41</v>
      </c>
      <c r="H89" s="24"/>
      <c r="I89" s="6"/>
    </row>
    <row r="90" spans="3:9" ht="73.5" customHeight="1">
      <c r="C90" s="20" t="s">
        <v>147</v>
      </c>
      <c r="D90" s="21" t="s">
        <v>148</v>
      </c>
      <c r="E90" s="33">
        <v>0</v>
      </c>
      <c r="F90" s="33">
        <v>0</v>
      </c>
      <c r="G90" s="33">
        <v>25586.82</v>
      </c>
      <c r="H90" s="24"/>
      <c r="I90" s="6"/>
    </row>
    <row r="91" spans="3:9" ht="49.5" customHeight="1">
      <c r="C91" s="20" t="s">
        <v>149</v>
      </c>
      <c r="D91" s="21" t="s">
        <v>150</v>
      </c>
      <c r="E91" s="33">
        <v>0</v>
      </c>
      <c r="F91" s="33">
        <v>0</v>
      </c>
      <c r="G91" s="33">
        <v>5411.59</v>
      </c>
      <c r="H91" s="24"/>
      <c r="I91" s="6"/>
    </row>
    <row r="92" spans="3:9" ht="12.75">
      <c r="C92" s="18" t="s">
        <v>78</v>
      </c>
      <c r="D92" s="19" t="s">
        <v>79</v>
      </c>
      <c r="E92" s="31">
        <v>5826500</v>
      </c>
      <c r="F92" s="31">
        <v>5826500</v>
      </c>
      <c r="G92" s="31">
        <v>1690250.87</v>
      </c>
      <c r="H92" s="24">
        <f>SUM(G92/E92*100)</f>
        <v>29.00971200549215</v>
      </c>
      <c r="I92" s="6">
        <f>SUM(G92/F92*100)</f>
        <v>29.00971200549215</v>
      </c>
    </row>
    <row r="93" spans="3:9" ht="24">
      <c r="C93" s="18" t="s">
        <v>80</v>
      </c>
      <c r="D93" s="19" t="s">
        <v>81</v>
      </c>
      <c r="E93" s="31">
        <v>0</v>
      </c>
      <c r="F93" s="31">
        <v>0</v>
      </c>
      <c r="G93" s="31">
        <v>26212.5</v>
      </c>
      <c r="H93" s="24"/>
      <c r="I93" s="6"/>
    </row>
    <row r="94" spans="3:9" ht="36">
      <c r="C94" s="18" t="s">
        <v>193</v>
      </c>
      <c r="D94" s="19" t="s">
        <v>194</v>
      </c>
      <c r="E94" s="31">
        <v>0</v>
      </c>
      <c r="F94" s="31">
        <v>0</v>
      </c>
      <c r="G94" s="31">
        <v>26212.5</v>
      </c>
      <c r="H94" s="24"/>
      <c r="I94" s="6"/>
    </row>
    <row r="95" spans="3:9" ht="36">
      <c r="C95" s="20" t="s">
        <v>193</v>
      </c>
      <c r="D95" s="21" t="s">
        <v>194</v>
      </c>
      <c r="E95" s="33">
        <v>0</v>
      </c>
      <c r="F95" s="33">
        <v>0</v>
      </c>
      <c r="G95" s="33">
        <v>26212.5</v>
      </c>
      <c r="H95" s="24"/>
      <c r="I95" s="6"/>
    </row>
    <row r="96" spans="3:9" ht="12.75">
      <c r="C96" s="18" t="s">
        <v>113</v>
      </c>
      <c r="D96" s="19" t="s">
        <v>114</v>
      </c>
      <c r="E96" s="31">
        <v>0</v>
      </c>
      <c r="F96" s="31">
        <v>0</v>
      </c>
      <c r="G96" s="31">
        <v>50909</v>
      </c>
      <c r="H96" s="24"/>
      <c r="I96" s="6"/>
    </row>
    <row r="97" spans="3:9" ht="36">
      <c r="C97" s="18" t="s">
        <v>151</v>
      </c>
      <c r="D97" s="19" t="s">
        <v>152</v>
      </c>
      <c r="E97" s="31">
        <v>0</v>
      </c>
      <c r="F97" s="31">
        <v>0</v>
      </c>
      <c r="G97" s="31">
        <v>50909</v>
      </c>
      <c r="H97" s="24"/>
      <c r="I97" s="6"/>
    </row>
    <row r="98" spans="3:9" ht="24" customHeight="1">
      <c r="C98" s="20" t="s">
        <v>151</v>
      </c>
      <c r="D98" s="21" t="s">
        <v>152</v>
      </c>
      <c r="E98" s="33">
        <v>0</v>
      </c>
      <c r="F98" s="33">
        <v>0</v>
      </c>
      <c r="G98" s="33">
        <v>50909</v>
      </c>
      <c r="H98" s="24"/>
      <c r="I98" s="6"/>
    </row>
    <row r="99" spans="3:9" ht="18" customHeight="1">
      <c r="C99" s="18" t="s">
        <v>153</v>
      </c>
      <c r="D99" s="19" t="s">
        <v>154</v>
      </c>
      <c r="E99" s="31">
        <v>5826500</v>
      </c>
      <c r="F99" s="31">
        <f>5826500+F103</f>
        <v>6404066</v>
      </c>
      <c r="G99" s="31">
        <v>1613129.37</v>
      </c>
      <c r="H99" s="24">
        <f>SUM(G99/E99*100)</f>
        <v>27.68607860636746</v>
      </c>
      <c r="I99" s="6">
        <f>SUM(G99/F99*100)</f>
        <v>25.18914342856554</v>
      </c>
    </row>
    <row r="100" spans="3:9" ht="36">
      <c r="C100" s="18" t="s">
        <v>155</v>
      </c>
      <c r="D100" s="19" t="s">
        <v>156</v>
      </c>
      <c r="E100" s="31">
        <v>5826500</v>
      </c>
      <c r="F100" s="31">
        <v>5826500</v>
      </c>
      <c r="G100" s="31">
        <v>569087.66</v>
      </c>
      <c r="H100" s="24">
        <f>SUM(G100/E100*100)</f>
        <v>9.767230069509997</v>
      </c>
      <c r="I100" s="6">
        <f>SUM(G100/F100*100)</f>
        <v>9.767230069509997</v>
      </c>
    </row>
    <row r="101" spans="3:9" ht="39" customHeight="1">
      <c r="C101" s="20" t="s">
        <v>157</v>
      </c>
      <c r="D101" s="21" t="s">
        <v>158</v>
      </c>
      <c r="E101" s="33">
        <v>5681500</v>
      </c>
      <c r="F101" s="33">
        <v>5681500</v>
      </c>
      <c r="G101" s="33">
        <v>568087.66</v>
      </c>
      <c r="H101" s="24">
        <f>SUM(G101/E101*100)</f>
        <v>9.998902754554255</v>
      </c>
      <c r="I101" s="6">
        <f>SUM(G101/F101*100)</f>
        <v>9.998902754554255</v>
      </c>
    </row>
    <row r="102" spans="3:9" ht="48">
      <c r="C102" s="20" t="s">
        <v>159</v>
      </c>
      <c r="D102" s="21" t="s">
        <v>160</v>
      </c>
      <c r="E102" s="33">
        <v>145000</v>
      </c>
      <c r="F102" s="33">
        <v>145000</v>
      </c>
      <c r="G102" s="33">
        <v>1000</v>
      </c>
      <c r="H102" s="24"/>
      <c r="I102" s="6">
        <f>SUM(G102/F102*100)</f>
        <v>0.6896551724137931</v>
      </c>
    </row>
    <row r="103" spans="3:9" ht="24">
      <c r="C103" s="18" t="s">
        <v>161</v>
      </c>
      <c r="D103" s="19" t="s">
        <v>162</v>
      </c>
      <c r="E103" s="31">
        <v>0</v>
      </c>
      <c r="F103" s="31">
        <f>F104+F105</f>
        <v>577566</v>
      </c>
      <c r="G103" s="31">
        <v>1044041.71</v>
      </c>
      <c r="H103" s="24"/>
      <c r="I103" s="6"/>
    </row>
    <row r="104" spans="3:9" ht="16.5" customHeight="1">
      <c r="C104" s="20" t="s">
        <v>163</v>
      </c>
      <c r="D104" s="21" t="s">
        <v>164</v>
      </c>
      <c r="E104" s="33">
        <v>0</v>
      </c>
      <c r="F104" s="33">
        <v>528566</v>
      </c>
      <c r="G104" s="33">
        <v>548193.3</v>
      </c>
      <c r="H104" s="24"/>
      <c r="I104" s="6"/>
    </row>
    <row r="105" spans="3:9" ht="120">
      <c r="C105" s="20" t="s">
        <v>165</v>
      </c>
      <c r="D105" s="21" t="s">
        <v>166</v>
      </c>
      <c r="E105" s="33">
        <v>0</v>
      </c>
      <c r="F105" s="33">
        <v>49000</v>
      </c>
      <c r="G105" s="33">
        <v>495848.41</v>
      </c>
      <c r="H105" s="24"/>
      <c r="I105" s="6"/>
    </row>
    <row r="106" spans="3:9" ht="12.75">
      <c r="C106" s="18" t="s">
        <v>174</v>
      </c>
      <c r="D106" s="19" t="s">
        <v>175</v>
      </c>
      <c r="E106" s="31">
        <v>0</v>
      </c>
      <c r="F106" s="31">
        <v>0</v>
      </c>
      <c r="G106" s="31">
        <v>7369.2</v>
      </c>
      <c r="H106" s="24"/>
      <c r="I106" s="6"/>
    </row>
    <row r="107" spans="3:9" ht="24" customHeight="1">
      <c r="C107" s="18" t="s">
        <v>195</v>
      </c>
      <c r="D107" s="19" t="s">
        <v>196</v>
      </c>
      <c r="E107" s="31">
        <v>0</v>
      </c>
      <c r="F107" s="31">
        <v>0</v>
      </c>
      <c r="G107" s="31">
        <v>7369.2</v>
      </c>
      <c r="H107" s="24"/>
      <c r="I107" s="6"/>
    </row>
    <row r="108" spans="3:9" ht="14.25" customHeight="1">
      <c r="C108" s="18" t="s">
        <v>197</v>
      </c>
      <c r="D108" s="19" t="s">
        <v>198</v>
      </c>
      <c r="E108" s="31">
        <v>0</v>
      </c>
      <c r="F108" s="31">
        <v>0</v>
      </c>
      <c r="G108" s="31">
        <v>7369.2</v>
      </c>
      <c r="H108" s="24"/>
      <c r="I108" s="6"/>
    </row>
    <row r="109" spans="3:9" ht="14.25" customHeight="1">
      <c r="C109" s="20" t="s">
        <v>199</v>
      </c>
      <c r="D109" s="21" t="s">
        <v>200</v>
      </c>
      <c r="E109" s="33">
        <v>0</v>
      </c>
      <c r="F109" s="33">
        <v>0</v>
      </c>
      <c r="G109" s="33">
        <v>7369.2</v>
      </c>
      <c r="H109" s="15"/>
      <c r="I109" s="12"/>
    </row>
    <row r="110" spans="3:9" ht="15" customHeight="1">
      <c r="C110" s="18" t="s">
        <v>167</v>
      </c>
      <c r="D110" s="19" t="s">
        <v>168</v>
      </c>
      <c r="E110" s="31">
        <v>0</v>
      </c>
      <c r="F110" s="31">
        <v>0</v>
      </c>
      <c r="G110" s="31">
        <v>43135.06</v>
      </c>
      <c r="H110" s="15"/>
      <c r="I110" s="12"/>
    </row>
    <row r="111" spans="3:9" ht="50.25" customHeight="1">
      <c r="C111" s="18" t="s">
        <v>169</v>
      </c>
      <c r="D111" s="19" t="s">
        <v>170</v>
      </c>
      <c r="E111" s="31">
        <v>0</v>
      </c>
      <c r="F111" s="31">
        <v>0</v>
      </c>
      <c r="G111" s="31">
        <v>43135.06</v>
      </c>
      <c r="H111" s="15"/>
      <c r="I111" s="12"/>
    </row>
    <row r="112" spans="3:9" ht="56.25" customHeight="1">
      <c r="C112" s="20" t="s">
        <v>169</v>
      </c>
      <c r="D112" s="21" t="s">
        <v>170</v>
      </c>
      <c r="E112" s="33">
        <v>0</v>
      </c>
      <c r="F112" s="33">
        <v>0</v>
      </c>
      <c r="G112" s="33">
        <v>43135.06</v>
      </c>
      <c r="H112" s="15"/>
      <c r="I112" s="12"/>
    </row>
    <row r="113" spans="3:9" ht="12.75" customHeight="1">
      <c r="C113" s="54" t="s">
        <v>171</v>
      </c>
      <c r="D113" s="55"/>
      <c r="E113" s="38">
        <v>5826500</v>
      </c>
      <c r="F113" s="38">
        <f>5826500+F103</f>
        <v>6404066</v>
      </c>
      <c r="G113" s="38">
        <v>1771753.54</v>
      </c>
      <c r="H113" s="14">
        <f>SUM(G113/E113*100)</f>
        <v>30.408539260276324</v>
      </c>
      <c r="I113" s="14">
        <f>SUM(G113/F113*100)</f>
        <v>27.666072460839725</v>
      </c>
    </row>
    <row r="114" spans="3:9" ht="12.75" customHeight="1">
      <c r="C114" s="54" t="s">
        <v>172</v>
      </c>
      <c r="D114" s="55"/>
      <c r="E114" s="25">
        <f>SUM(E113+E80)</f>
        <v>309432323</v>
      </c>
      <c r="F114" s="25">
        <f>SUM(F113+F80)</f>
        <v>310371184</v>
      </c>
      <c r="G114" s="25">
        <f>SUM(G113+G80)</f>
        <v>68362363.87</v>
      </c>
      <c r="H114" s="14">
        <f>SUM(G114/E114*100)</f>
        <v>22.092832192582545</v>
      </c>
      <c r="I114" s="14">
        <f>SUM(G114/F114*100)</f>
        <v>22.026002217396577</v>
      </c>
    </row>
    <row r="115" spans="3:9" ht="12.75">
      <c r="C115" s="7"/>
      <c r="D115" s="7"/>
      <c r="E115" s="8"/>
      <c r="F115" s="8"/>
      <c r="G115" s="8"/>
      <c r="H115" s="9"/>
      <c r="I115" s="9"/>
    </row>
    <row r="116" spans="3:9" ht="12.75">
      <c r="C116" s="7"/>
      <c r="D116" s="16"/>
      <c r="E116" s="17"/>
      <c r="F116" s="17"/>
      <c r="H116" s="17"/>
      <c r="I116" s="9"/>
    </row>
    <row r="117" spans="4:9" ht="18.75">
      <c r="D117" s="26"/>
      <c r="E117" s="17"/>
      <c r="F117" s="27"/>
      <c r="G117" s="28"/>
      <c r="H117" s="29"/>
      <c r="I117" s="29"/>
    </row>
    <row r="119" spans="4:9" ht="18.75">
      <c r="D119" s="26" t="s">
        <v>188</v>
      </c>
      <c r="E119" s="17"/>
      <c r="F119" s="27"/>
      <c r="G119" s="28" t="s">
        <v>189</v>
      </c>
      <c r="H119" s="29"/>
      <c r="I119" s="29"/>
    </row>
  </sheetData>
  <sheetProtection/>
  <mergeCells count="22">
    <mergeCell ref="D85:D86"/>
    <mergeCell ref="H85:I85"/>
    <mergeCell ref="H5:I5"/>
    <mergeCell ref="C5:C6"/>
    <mergeCell ref="C114:D114"/>
    <mergeCell ref="C113:D113"/>
    <mergeCell ref="D5:D6"/>
    <mergeCell ref="F5:F6"/>
    <mergeCell ref="C83:I83"/>
    <mergeCell ref="F85:F86"/>
    <mergeCell ref="C84:I84"/>
    <mergeCell ref="C85:C86"/>
    <mergeCell ref="E85:E86"/>
    <mergeCell ref="G85:G86"/>
    <mergeCell ref="E5:E6"/>
    <mergeCell ref="G1:I1"/>
    <mergeCell ref="B2:I2"/>
    <mergeCell ref="B3:I3"/>
    <mergeCell ref="B4:I4"/>
    <mergeCell ref="C82:I82"/>
    <mergeCell ref="C80:D80"/>
    <mergeCell ref="G5:G6"/>
  </mergeCells>
  <printOptions/>
  <pageMargins left="0.2755905511811024" right="0.2755905511811024" top="0.2755905511811024" bottom="0.2755905511811024" header="0.5118110236220472" footer="0.5118110236220472"/>
  <pageSetup horizontalDpi="600" verticalDpi="600" orientation="portrait" pageOrder="overThenDown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</dc:creator>
  <cp:keywords/>
  <dc:description/>
  <cp:lastModifiedBy>VINGA</cp:lastModifiedBy>
  <cp:lastPrinted>2021-04-06T06:03:56Z</cp:lastPrinted>
  <dcterms:created xsi:type="dcterms:W3CDTF">2020-07-03T12:30:49Z</dcterms:created>
  <dcterms:modified xsi:type="dcterms:W3CDTF">2022-05-16T07:16:57Z</dcterms:modified>
  <cp:category/>
  <cp:version/>
  <cp:contentType/>
  <cp:contentStatus/>
</cp:coreProperties>
</file>