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<sst xmlns="http://schemas.openxmlformats.org/spreadsheetml/2006/main" count="188" uniqueCount="63">
  <si>
    <t>№п\п</t>
  </si>
  <si>
    <t>Назва</t>
  </si>
  <si>
    <t>Рік</t>
  </si>
  <si>
    <t>інвентар.</t>
  </si>
  <si>
    <t xml:space="preserve">строк </t>
  </si>
  <si>
    <t>ліквід.</t>
  </si>
  <si>
    <t>Рахунок</t>
  </si>
  <si>
    <t xml:space="preserve">             січень</t>
  </si>
  <si>
    <t>нарах</t>
  </si>
  <si>
    <t xml:space="preserve">       лютий</t>
  </si>
  <si>
    <t xml:space="preserve">             березень</t>
  </si>
  <si>
    <t xml:space="preserve"> квітень </t>
  </si>
  <si>
    <t xml:space="preserve">            травень</t>
  </si>
  <si>
    <t xml:space="preserve">          чераень</t>
  </si>
  <si>
    <t xml:space="preserve">           липень</t>
  </si>
  <si>
    <t xml:space="preserve">            серпень</t>
  </si>
  <si>
    <t xml:space="preserve">            вересень</t>
  </si>
  <si>
    <t xml:space="preserve">           жовтень</t>
  </si>
  <si>
    <t xml:space="preserve">            листопад</t>
  </si>
  <si>
    <t xml:space="preserve">           грудень</t>
  </si>
  <si>
    <t>первісна вартість</t>
  </si>
  <si>
    <t>Наростаюча сума зносу на 01.01.2022</t>
  </si>
  <si>
    <t>Залишкова вартість</t>
  </si>
  <si>
    <t>випуску</t>
  </si>
  <si>
    <t>номер</t>
  </si>
  <si>
    <t>викор.</t>
  </si>
  <si>
    <t>вартість</t>
  </si>
  <si>
    <t xml:space="preserve">зал.вартвсть </t>
  </si>
  <si>
    <t>затрат</t>
  </si>
  <si>
    <t>приход</t>
  </si>
  <si>
    <t>расход</t>
  </si>
  <si>
    <t>аморт</t>
  </si>
  <si>
    <t>залишк.варт</t>
  </si>
  <si>
    <t>залиш варт</t>
  </si>
  <si>
    <t xml:space="preserve"> зал.вартість</t>
  </si>
  <si>
    <t>Приход</t>
  </si>
  <si>
    <t xml:space="preserve">зал. вартвсть </t>
  </si>
  <si>
    <t xml:space="preserve"> зал.вартвсть </t>
  </si>
  <si>
    <t xml:space="preserve">зал .вартвсть </t>
  </si>
  <si>
    <t>Артсвердловина №1</t>
  </si>
  <si>
    <t>Артсвердловина №2</t>
  </si>
  <si>
    <t>Бойлерна</t>
  </si>
  <si>
    <t>Внутрвшні мережі водопос.</t>
  </si>
  <si>
    <t>Зовнішні мережі водопос.</t>
  </si>
  <si>
    <t>КНС №1</t>
  </si>
  <si>
    <t>КНС №2</t>
  </si>
  <si>
    <t>КНС №64</t>
  </si>
  <si>
    <t>КНС №62</t>
  </si>
  <si>
    <t>напорний колектор</t>
  </si>
  <si>
    <t>Хлораторна</t>
  </si>
  <si>
    <t>Лічильник води</t>
  </si>
  <si>
    <t>насос СМ 125-80-35/4  22кВт</t>
  </si>
  <si>
    <t>насос ЄВЦ 8-25</t>
  </si>
  <si>
    <t>Перетворюівч частот</t>
  </si>
  <si>
    <t>Насос ЕЦВ 8-25-125</t>
  </si>
  <si>
    <t>Маш.для заблок.каналіз.Бар'єр</t>
  </si>
  <si>
    <t>Насос СМ 125-80-315/4с9(18,5кВт/1500об)</t>
  </si>
  <si>
    <t>Разом ОЗ</t>
  </si>
  <si>
    <t>Напорний колектор</t>
  </si>
  <si>
    <t>Надія СЛУХАЙ</t>
  </si>
  <si>
    <t xml:space="preserve">Секретар селищної  ради </t>
  </si>
  <si>
    <t>Додаток   до рішення сесії від 06.05.2022 № 1139-22-08</t>
  </si>
  <si>
    <r>
      <rPr>
        <sz val="8"/>
        <color indexed="8"/>
        <rFont val="Times New Roman"/>
        <family val="1"/>
      </rPr>
      <t xml:space="preserve">Перелік  об’єкти централізованого водопостачання, централізованого водовідведення та іншого майна,  що розташоване на території Коржівського старостинського округу    </t>
    </r>
    <r>
      <rPr>
        <sz val="12"/>
        <color indexed="8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</si>
</sst>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21" xfId="0" applyFont="1" applyFill="1" applyBorder="1"/>
    <xf numFmtId="2" fontId="9" fillId="2" borderId="22" xfId="0" applyNumberFormat="1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2" fontId="9" fillId="2" borderId="20" xfId="0" applyNumberFormat="1" applyFont="1" applyFill="1" applyBorder="1"/>
    <xf numFmtId="2" fontId="9" fillId="2" borderId="25" xfId="0" applyNumberFormat="1" applyFont="1" applyFill="1" applyBorder="1"/>
    <xf numFmtId="2" fontId="9" fillId="2" borderId="23" xfId="0" applyNumberFormat="1" applyFont="1" applyFill="1" applyBorder="1"/>
    <xf numFmtId="2" fontId="9" fillId="2" borderId="21" xfId="0" applyNumberFormat="1" applyFont="1" applyFill="1" applyBorder="1"/>
    <xf numFmtId="2" fontId="9" fillId="2" borderId="26" xfId="0" applyNumberFormat="1" applyFont="1" applyFill="1" applyBorder="1"/>
    <xf numFmtId="2" fontId="9" fillId="2" borderId="27" xfId="0" applyNumberFormat="1" applyFont="1" applyFill="1" applyBorder="1"/>
    <xf numFmtId="2" fontId="10" fillId="0" borderId="8" xfId="0" applyNumberFormat="1" applyFont="1" applyBorder="1"/>
    <xf numFmtId="0" fontId="9" fillId="2" borderId="28" xfId="0" applyFont="1" applyFill="1" applyBorder="1"/>
    <xf numFmtId="0" fontId="9" fillId="2" borderId="26" xfId="0" applyFont="1" applyFill="1" applyBorder="1"/>
    <xf numFmtId="0" fontId="9" fillId="2" borderId="29" xfId="0" applyFont="1" applyFill="1" applyBorder="1"/>
    <xf numFmtId="0" fontId="9" fillId="2" borderId="30" xfId="0" applyFont="1" applyFill="1" applyBorder="1"/>
    <xf numFmtId="0" fontId="9" fillId="2" borderId="31" xfId="0" applyFont="1" applyFill="1" applyBorder="1"/>
    <xf numFmtId="2" fontId="9" fillId="2" borderId="32" xfId="0" applyNumberFormat="1" applyFont="1" applyFill="1" applyBorder="1"/>
    <xf numFmtId="2" fontId="10" fillId="0" borderId="30" xfId="0" applyNumberFormat="1" applyFont="1" applyBorder="1"/>
    <xf numFmtId="2" fontId="9" fillId="2" borderId="29" xfId="0" applyNumberFormat="1" applyFont="1" applyFill="1" applyBorder="1"/>
    <xf numFmtId="0" fontId="9" fillId="2" borderId="33" xfId="0" applyFont="1" applyFill="1" applyBorder="1"/>
    <xf numFmtId="0" fontId="9" fillId="2" borderId="34" xfId="0" applyFont="1" applyFill="1" applyBorder="1"/>
    <xf numFmtId="0" fontId="9" fillId="2" borderId="35" xfId="0" applyFont="1" applyFill="1" applyBorder="1"/>
    <xf numFmtId="0" fontId="9" fillId="2" borderId="36" xfId="0" applyFont="1" applyFill="1" applyBorder="1"/>
    <xf numFmtId="0" fontId="9" fillId="2" borderId="37" xfId="0" applyFont="1" applyFill="1" applyBorder="1"/>
    <xf numFmtId="2" fontId="11" fillId="2" borderId="38" xfId="0" applyNumberFormat="1" applyFont="1" applyFill="1" applyBorder="1"/>
    <xf numFmtId="0" fontId="9" fillId="2" borderId="39" xfId="0" applyFont="1" applyFill="1" applyBorder="1"/>
    <xf numFmtId="2" fontId="11" fillId="2" borderId="39" xfId="0" applyNumberFormat="1" applyFont="1" applyFill="1" applyBorder="1"/>
    <xf numFmtId="2" fontId="9" fillId="2" borderId="40" xfId="0" applyNumberFormat="1" applyFont="1" applyFill="1" applyBorder="1"/>
    <xf numFmtId="0" fontId="9" fillId="2" borderId="8" xfId="0" applyFont="1" applyFill="1" applyBorder="1"/>
    <xf numFmtId="0" fontId="9" fillId="2" borderId="41" xfId="0" applyFont="1" applyFill="1" applyBorder="1"/>
    <xf numFmtId="0" fontId="9" fillId="2" borderId="42" xfId="0" applyFont="1" applyFill="1" applyBorder="1"/>
    <xf numFmtId="0" fontId="9" fillId="2" borderId="43" xfId="0" applyFont="1" applyFill="1" applyBorder="1"/>
    <xf numFmtId="0" fontId="9" fillId="2" borderId="44" xfId="0" applyFont="1" applyFill="1" applyBorder="1"/>
    <xf numFmtId="2" fontId="9" fillId="2" borderId="45" xfId="0" applyNumberFormat="1" applyFont="1" applyFill="1" applyBorder="1"/>
    <xf numFmtId="2" fontId="9" fillId="2" borderId="0" xfId="0" applyNumberFormat="1" applyFont="1" applyFill="1" applyBorder="1"/>
    <xf numFmtId="0" fontId="9" fillId="2" borderId="46" xfId="0" applyFont="1" applyFill="1" applyBorder="1"/>
    <xf numFmtId="0" fontId="9" fillId="2" borderId="47" xfId="0" applyFont="1" applyFill="1" applyBorder="1"/>
    <xf numFmtId="0" fontId="9" fillId="2" borderId="48" xfId="0" applyFont="1" applyFill="1" applyBorder="1"/>
    <xf numFmtId="0" fontId="9" fillId="2" borderId="49" xfId="0" applyFont="1" applyFill="1" applyBorder="1"/>
    <xf numFmtId="2" fontId="9" fillId="2" borderId="18" xfId="0" applyNumberFormat="1" applyFont="1" applyFill="1" applyBorder="1"/>
    <xf numFmtId="2" fontId="9" fillId="2" borderId="50" xfId="0" applyNumberFormat="1" applyFont="1" applyFill="1" applyBorder="1"/>
    <xf numFmtId="2" fontId="9" fillId="2" borderId="51" xfId="0" applyNumberFormat="1" applyFont="1" applyFill="1" applyBorder="1"/>
    <xf numFmtId="0" fontId="9" fillId="2" borderId="52" xfId="0" applyFont="1" applyFill="1" applyBorder="1"/>
    <xf numFmtId="0" fontId="9" fillId="2" borderId="53" xfId="0" applyFont="1" applyFill="1" applyBorder="1"/>
    <xf numFmtId="0" fontId="9" fillId="2" borderId="13" xfId="0" applyFont="1" applyFill="1" applyBorder="1"/>
    <xf numFmtId="2" fontId="9" fillId="2" borderId="12" xfId="0" applyNumberFormat="1" applyFont="1" applyFill="1" applyBorder="1"/>
    <xf numFmtId="0" fontId="11" fillId="2" borderId="35" xfId="0" applyFont="1" applyFill="1" applyBorder="1"/>
    <xf numFmtId="0" fontId="11" fillId="2" borderId="36" xfId="0" applyFont="1" applyFill="1" applyBorder="1"/>
    <xf numFmtId="2" fontId="11" fillId="2" borderId="36" xfId="0" applyNumberFormat="1" applyFont="1" applyFill="1" applyBorder="1"/>
    <xf numFmtId="0" fontId="11" fillId="2" borderId="54" xfId="0" applyFont="1" applyFill="1" applyBorder="1"/>
    <xf numFmtId="0" fontId="11" fillId="2" borderId="39" xfId="0" applyFont="1" applyFill="1" applyBorder="1"/>
    <xf numFmtId="2" fontId="11" fillId="2" borderId="54" xfId="0" applyNumberFormat="1" applyFont="1" applyFill="1" applyBorder="1"/>
    <xf numFmtId="2" fontId="11" fillId="2" borderId="5" xfId="0" applyNumberFormat="1" applyFont="1" applyFill="1" applyBorder="1"/>
    <xf numFmtId="2" fontId="11" fillId="2" borderId="55" xfId="0" applyNumberFormat="1" applyFont="1" applyFill="1" applyBorder="1"/>
    <xf numFmtId="0" fontId="9" fillId="2" borderId="56" xfId="0" applyFont="1" applyFill="1" applyBorder="1"/>
    <xf numFmtId="0" fontId="9" fillId="2" borderId="9" xfId="0" applyFont="1" applyFill="1" applyBorder="1"/>
    <xf numFmtId="0" fontId="9" fillId="2" borderId="14" xfId="0" applyFont="1" applyFill="1" applyBorder="1"/>
    <xf numFmtId="0" fontId="9" fillId="2" borderId="57" xfId="0" applyFont="1" applyFill="1" applyBorder="1"/>
    <xf numFmtId="2" fontId="11" fillId="2" borderId="12" xfId="0" applyNumberFormat="1" applyFont="1" applyFill="1" applyBorder="1"/>
    <xf numFmtId="2" fontId="11" fillId="2" borderId="14" xfId="0" applyNumberFormat="1" applyFont="1" applyFill="1" applyBorder="1"/>
    <xf numFmtId="2" fontId="11" fillId="2" borderId="10" xfId="0" applyNumberFormat="1" applyFont="1" applyFill="1" applyBorder="1"/>
    <xf numFmtId="2" fontId="11" fillId="2" borderId="58" xfId="0" applyNumberFormat="1" applyFont="1" applyFill="1" applyBorder="1"/>
    <xf numFmtId="2" fontId="11" fillId="2" borderId="35" xfId="0" applyNumberFormat="1" applyFont="1" applyFill="1" applyBorder="1"/>
    <xf numFmtId="0" fontId="11" fillId="2" borderId="28" xfId="0" applyFont="1" applyFill="1" applyBorder="1"/>
    <xf numFmtId="0" fontId="11" fillId="2" borderId="26" xfId="0" applyFont="1" applyFill="1" applyBorder="1"/>
    <xf numFmtId="0" fontId="11" fillId="2" borderId="29" xfId="0" applyFont="1" applyFill="1" applyBorder="1"/>
    <xf numFmtId="2" fontId="11" fillId="2" borderId="22" xfId="0" applyNumberFormat="1" applyFont="1" applyFill="1" applyBorder="1"/>
    <xf numFmtId="0" fontId="11" fillId="2" borderId="30" xfId="0" applyFont="1" applyFill="1" applyBorder="1"/>
    <xf numFmtId="0" fontId="11" fillId="2" borderId="31" xfId="0" applyFont="1" applyFill="1" applyBorder="1"/>
    <xf numFmtId="164" fontId="11" fillId="2" borderId="20" xfId="0" applyNumberFormat="1" applyFont="1" applyFill="1" applyBorder="1"/>
    <xf numFmtId="2" fontId="11" fillId="2" borderId="25" xfId="0" applyNumberFormat="1" applyFont="1" applyFill="1" applyBorder="1"/>
    <xf numFmtId="2" fontId="11" fillId="2" borderId="23" xfId="0" applyNumberFormat="1" applyFont="1" applyFill="1" applyBorder="1"/>
    <xf numFmtId="164" fontId="11" fillId="2" borderId="21" xfId="0" applyNumberFormat="1" applyFont="1" applyFill="1" applyBorder="1"/>
    <xf numFmtId="2" fontId="11" fillId="2" borderId="26" xfId="0" applyNumberFormat="1" applyFont="1" applyFill="1" applyBorder="1"/>
    <xf numFmtId="2" fontId="11" fillId="2" borderId="32" xfId="0" applyNumberFormat="1" applyFont="1" applyFill="1" applyBorder="1"/>
    <xf numFmtId="2" fontId="12" fillId="0" borderId="30" xfId="0" applyNumberFormat="1" applyFont="1" applyBorder="1"/>
    <xf numFmtId="2" fontId="11" fillId="2" borderId="20" xfId="0" applyNumberFormat="1" applyFont="1" applyFill="1" applyBorder="1"/>
    <xf numFmtId="2" fontId="11" fillId="2" borderId="21" xfId="0" applyNumberFormat="1" applyFont="1" applyFill="1" applyBorder="1"/>
    <xf numFmtId="2" fontId="6" fillId="0" borderId="3" xfId="0" applyNumberFormat="1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&#1073;&#1091;&#1093;&#1075;&#1072;&#1083;&#1090;&#1077;&#1088;&#1110;&#1103;\2022\&#1086;&#1089;&#1085;&#1086;&#1074;&#1085;&#1110;2019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вка11"/>
      <sheetName val="аморт11"/>
      <sheetName val="сальдовка12"/>
      <sheetName val="амлрт12"/>
      <sheetName val="зведена ам12"/>
      <sheetName val="зведа11"/>
      <sheetName val="зведена13"/>
      <sheetName val="зведена14"/>
      <sheetName val="зведена15"/>
      <sheetName val="сальдовка18"/>
      <sheetName val="сальдовка19"/>
      <sheetName val="зведена ОЗ 19"/>
      <sheetName val="аморт14"/>
      <sheetName val="аморт15-16"/>
      <sheetName val="аморт18"/>
      <sheetName val="аморт 19"/>
      <sheetName val="зведена 16"/>
      <sheetName val="зведена17"/>
      <sheetName val="зведенва 18"/>
      <sheetName val="зведена 19"/>
      <sheetName val="амортиз 20"/>
      <sheetName val="зведена 20"/>
      <sheetName val="амортиз 21"/>
      <sheetName val="зведена 21"/>
      <sheetName val="Лист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Z4">
            <v>1524.1499999999999</v>
          </cell>
        </row>
        <row r="5">
          <cell r="CZ5">
            <v>2053.960000000003</v>
          </cell>
        </row>
        <row r="6">
          <cell r="CZ6">
            <v>8432.499999999993</v>
          </cell>
        </row>
        <row r="7">
          <cell r="CZ7">
            <v>6219.78</v>
          </cell>
        </row>
        <row r="8">
          <cell r="CZ8">
            <v>5448.020000000007</v>
          </cell>
        </row>
        <row r="9">
          <cell r="CZ9">
            <v>2575</v>
          </cell>
        </row>
        <row r="10">
          <cell r="CZ10">
            <v>2652.200000000004</v>
          </cell>
        </row>
        <row r="11">
          <cell r="CZ11">
            <v>10033.599999999988</v>
          </cell>
        </row>
        <row r="12">
          <cell r="CZ12">
            <v>10033.599999999988</v>
          </cell>
        </row>
        <row r="13">
          <cell r="CZ13">
            <v>2471.8000000000006</v>
          </cell>
        </row>
        <row r="14">
          <cell r="CZ14">
            <v>1670.600000000002</v>
          </cell>
        </row>
        <row r="17">
          <cell r="CZ17">
            <v>1087.6499999999976</v>
          </cell>
        </row>
        <row r="31">
          <cell r="CZ31">
            <v>2019.0500000000038</v>
          </cell>
        </row>
        <row r="34">
          <cell r="CZ34">
            <v>93.9600000000001</v>
          </cell>
        </row>
        <row r="43">
          <cell r="CZ43">
            <v>4.007905118896815E-14</v>
          </cell>
        </row>
        <row r="44">
          <cell r="CZ44">
            <v>262.5000000000004</v>
          </cell>
        </row>
        <row r="48">
          <cell r="CZ48">
            <v>5.542233338928781E-13</v>
          </cell>
        </row>
        <row r="49">
          <cell r="CZ49">
            <v>-1.5347723092418164E-12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47"/>
  <sheetViews>
    <sheetView tabSelected="1" workbookViewId="0" topLeftCell="A22">
      <selection activeCell="DE4" sqref="DE4"/>
    </sheetView>
  </sheetViews>
  <sheetFormatPr defaultColWidth="9.140625" defaultRowHeight="15"/>
  <cols>
    <col min="1" max="1" width="4.8515625" style="1" customWidth="1"/>
    <col min="2" max="2" width="39.28125" style="1" customWidth="1"/>
    <col min="3" max="3" width="6.7109375" style="1" customWidth="1"/>
    <col min="4" max="4" width="9.8515625" style="1" customWidth="1"/>
    <col min="5" max="5" width="5.421875" style="1" bestFit="1" customWidth="1"/>
    <col min="6" max="6" width="6.421875" style="1" bestFit="1" customWidth="1"/>
    <col min="7" max="7" width="9.8515625" style="1" hidden="1" customWidth="1"/>
    <col min="8" max="8" width="6.421875" style="1" hidden="1" customWidth="1"/>
    <col min="9" max="9" width="5.00390625" style="1" hidden="1" customWidth="1"/>
    <col min="10" max="10" width="4.57421875" style="1" hidden="1" customWidth="1"/>
    <col min="11" max="11" width="8.140625" style="1" hidden="1" customWidth="1"/>
    <col min="12" max="12" width="9.57421875" style="1" hidden="1" customWidth="1"/>
    <col min="13" max="13" width="4.57421875" style="1" hidden="1" customWidth="1"/>
    <col min="14" max="14" width="4.421875" style="1" hidden="1" customWidth="1"/>
    <col min="15" max="15" width="8.140625" style="1" hidden="1" customWidth="1"/>
    <col min="16" max="16" width="9.421875" style="1" hidden="1" customWidth="1"/>
    <col min="17" max="17" width="8.7109375" style="1" hidden="1" customWidth="1"/>
    <col min="18" max="18" width="5.7109375" style="1" hidden="1" customWidth="1"/>
    <col min="19" max="19" width="8.140625" style="1" hidden="1" customWidth="1"/>
    <col min="20" max="20" width="9.57421875" style="1" hidden="1" customWidth="1"/>
    <col min="21" max="21" width="4.8515625" style="1" hidden="1" customWidth="1"/>
    <col min="22" max="22" width="7.421875" style="1" hidden="1" customWidth="1"/>
    <col min="23" max="23" width="8.140625" style="1" hidden="1" customWidth="1"/>
    <col min="24" max="24" width="9.57421875" style="1" hidden="1" customWidth="1"/>
    <col min="25" max="25" width="5.28125" style="1" hidden="1" customWidth="1"/>
    <col min="26" max="26" width="4.57421875" style="1" hidden="1" customWidth="1"/>
    <col min="27" max="27" width="8.140625" style="1" hidden="1" customWidth="1"/>
    <col min="28" max="28" width="9.140625" style="1" hidden="1" customWidth="1"/>
    <col min="29" max="29" width="10.28125" style="1" hidden="1" customWidth="1"/>
    <col min="30" max="30" width="6.8515625" style="1" hidden="1" customWidth="1"/>
    <col min="31" max="31" width="8.140625" style="1" hidden="1" customWidth="1"/>
    <col min="32" max="32" width="8.8515625" style="1" hidden="1" customWidth="1"/>
    <col min="33" max="33" width="5.57421875" style="1" hidden="1" customWidth="1"/>
    <col min="34" max="34" width="4.28125" style="1" hidden="1" customWidth="1"/>
    <col min="35" max="35" width="8.140625" style="1" hidden="1" customWidth="1"/>
    <col min="36" max="36" width="10.140625" style="1" hidden="1" customWidth="1"/>
    <col min="37" max="37" width="4.8515625" style="1" hidden="1" customWidth="1"/>
    <col min="38" max="38" width="4.7109375" style="1" hidden="1" customWidth="1"/>
    <col min="39" max="39" width="8.140625" style="1" hidden="1" customWidth="1"/>
    <col min="40" max="40" width="9.421875" style="1" hidden="1" customWidth="1"/>
    <col min="41" max="41" width="4.8515625" style="1" hidden="1" customWidth="1"/>
    <col min="42" max="42" width="7.00390625" style="1" hidden="1" customWidth="1"/>
    <col min="43" max="43" width="8.140625" style="1" hidden="1" customWidth="1"/>
    <col min="44" max="44" width="10.421875" style="1" hidden="1" customWidth="1"/>
    <col min="45" max="45" width="9.8515625" style="1" hidden="1" customWidth="1"/>
    <col min="46" max="46" width="5.7109375" style="1" hidden="1" customWidth="1"/>
    <col min="47" max="47" width="8.140625" style="1" hidden="1" customWidth="1"/>
    <col min="48" max="48" width="10.421875" style="1" hidden="1" customWidth="1"/>
    <col min="49" max="49" width="6.00390625" style="1" hidden="1" customWidth="1"/>
    <col min="50" max="50" width="5.7109375" style="1" hidden="1" customWidth="1"/>
    <col min="51" max="51" width="8.140625" style="1" hidden="1" customWidth="1"/>
    <col min="52" max="52" width="9.140625" style="1" hidden="1" customWidth="1"/>
    <col min="53" max="53" width="5.00390625" style="1" hidden="1" customWidth="1"/>
    <col min="54" max="54" width="6.8515625" style="1" hidden="1" customWidth="1"/>
    <col min="55" max="55" width="8.140625" style="1" hidden="1" customWidth="1"/>
    <col min="56" max="56" width="9.8515625" style="1" hidden="1" customWidth="1"/>
    <col min="57" max="57" width="5.00390625" style="1" hidden="1" customWidth="1"/>
    <col min="58" max="58" width="4.57421875" style="1" hidden="1" customWidth="1"/>
    <col min="59" max="59" width="8.140625" style="1" hidden="1" customWidth="1"/>
    <col min="60" max="60" width="9.57421875" style="1" hidden="1" customWidth="1"/>
    <col min="61" max="61" width="4.57421875" style="1" hidden="1" customWidth="1"/>
    <col min="62" max="62" width="4.421875" style="1" hidden="1" customWidth="1"/>
    <col min="63" max="63" width="8.140625" style="1" hidden="1" customWidth="1"/>
    <col min="64" max="64" width="9.421875" style="1" hidden="1" customWidth="1"/>
    <col min="65" max="65" width="8.7109375" style="1" hidden="1" customWidth="1"/>
    <col min="66" max="66" width="5.7109375" style="1" hidden="1" customWidth="1"/>
    <col min="67" max="67" width="8.140625" style="1" hidden="1" customWidth="1"/>
    <col min="68" max="68" width="9.57421875" style="1" hidden="1" customWidth="1"/>
    <col min="69" max="69" width="4.8515625" style="1" hidden="1" customWidth="1"/>
    <col min="70" max="70" width="7.421875" style="1" hidden="1" customWidth="1"/>
    <col min="71" max="71" width="8.140625" style="1" hidden="1" customWidth="1"/>
    <col min="72" max="72" width="9.57421875" style="1" hidden="1" customWidth="1"/>
    <col min="73" max="73" width="5.28125" style="1" hidden="1" customWidth="1"/>
    <col min="74" max="74" width="4.57421875" style="1" hidden="1" customWidth="1"/>
    <col min="75" max="75" width="8.140625" style="1" hidden="1" customWidth="1"/>
    <col min="76" max="76" width="9.140625" style="1" hidden="1" customWidth="1"/>
    <col min="77" max="77" width="10.28125" style="1" hidden="1" customWidth="1"/>
    <col min="78" max="78" width="6.8515625" style="1" hidden="1" customWidth="1"/>
    <col min="79" max="79" width="8.140625" style="1" hidden="1" customWidth="1"/>
    <col min="80" max="80" width="8.8515625" style="1" hidden="1" customWidth="1"/>
    <col min="81" max="81" width="5.57421875" style="1" hidden="1" customWidth="1"/>
    <col min="82" max="82" width="4.28125" style="1" hidden="1" customWidth="1"/>
    <col min="83" max="83" width="8.140625" style="1" hidden="1" customWidth="1"/>
    <col min="84" max="84" width="10.140625" style="1" hidden="1" customWidth="1"/>
    <col min="85" max="85" width="4.8515625" style="1" hidden="1" customWidth="1"/>
    <col min="86" max="86" width="4.7109375" style="1" hidden="1" customWidth="1"/>
    <col min="87" max="87" width="8.140625" style="1" hidden="1" customWidth="1"/>
    <col min="88" max="88" width="9.421875" style="1" hidden="1" customWidth="1"/>
    <col min="89" max="89" width="4.8515625" style="1" hidden="1" customWidth="1"/>
    <col min="90" max="90" width="7.00390625" style="1" hidden="1" customWidth="1"/>
    <col min="91" max="91" width="8.140625" style="1" hidden="1" customWidth="1"/>
    <col min="92" max="92" width="10.421875" style="1" hidden="1" customWidth="1"/>
    <col min="93" max="93" width="9.8515625" style="1" hidden="1" customWidth="1"/>
    <col min="94" max="94" width="5.7109375" style="1" hidden="1" customWidth="1"/>
    <col min="95" max="95" width="8.140625" style="1" hidden="1" customWidth="1"/>
    <col min="96" max="96" width="10.421875" style="1" hidden="1" customWidth="1"/>
    <col min="97" max="97" width="6.00390625" style="1" hidden="1" customWidth="1"/>
    <col min="98" max="98" width="5.7109375" style="1" hidden="1" customWidth="1"/>
    <col min="99" max="99" width="8.140625" style="1" hidden="1" customWidth="1"/>
    <col min="100" max="100" width="9.140625" style="1" hidden="1" customWidth="1"/>
    <col min="101" max="101" width="5.00390625" style="1" hidden="1" customWidth="1"/>
    <col min="102" max="102" width="6.8515625" style="1" hidden="1" customWidth="1"/>
    <col min="103" max="103" width="8.140625" style="1" hidden="1" customWidth="1"/>
    <col min="104" max="104" width="8.140625" style="1" customWidth="1"/>
    <col min="105" max="105" width="13.7109375" style="1" customWidth="1"/>
    <col min="106" max="106" width="14.28125" style="0" customWidth="1"/>
    <col min="107" max="107" width="14.00390625" style="0" customWidth="1"/>
    <col min="257" max="257" width="4.8515625" style="0" customWidth="1"/>
    <col min="258" max="258" width="39.28125" style="0" customWidth="1"/>
    <col min="259" max="259" width="6.7109375" style="0" customWidth="1"/>
    <col min="260" max="260" width="9.8515625" style="0" customWidth="1"/>
    <col min="261" max="261" width="5.421875" style="0" bestFit="1" customWidth="1"/>
    <col min="262" max="262" width="6.421875" style="0" bestFit="1" customWidth="1"/>
    <col min="263" max="359" width="9.140625" style="0" hidden="1" customWidth="1"/>
    <col min="360" max="360" width="8.140625" style="0" customWidth="1"/>
    <col min="361" max="361" width="13.7109375" style="0" customWidth="1"/>
    <col min="362" max="362" width="14.28125" style="0" customWidth="1"/>
    <col min="363" max="363" width="14.00390625" style="0" customWidth="1"/>
    <col min="513" max="513" width="4.8515625" style="0" customWidth="1"/>
    <col min="514" max="514" width="39.28125" style="0" customWidth="1"/>
    <col min="515" max="515" width="6.7109375" style="0" customWidth="1"/>
    <col min="516" max="516" width="9.8515625" style="0" customWidth="1"/>
    <col min="517" max="517" width="5.421875" style="0" bestFit="1" customWidth="1"/>
    <col min="518" max="518" width="6.421875" style="0" bestFit="1" customWidth="1"/>
    <col min="519" max="615" width="9.140625" style="0" hidden="1" customWidth="1"/>
    <col min="616" max="616" width="8.140625" style="0" customWidth="1"/>
    <col min="617" max="617" width="13.7109375" style="0" customWidth="1"/>
    <col min="618" max="618" width="14.28125" style="0" customWidth="1"/>
    <col min="619" max="619" width="14.00390625" style="0" customWidth="1"/>
    <col min="769" max="769" width="4.8515625" style="0" customWidth="1"/>
    <col min="770" max="770" width="39.28125" style="0" customWidth="1"/>
    <col min="771" max="771" width="6.7109375" style="0" customWidth="1"/>
    <col min="772" max="772" width="9.8515625" style="0" customWidth="1"/>
    <col min="773" max="773" width="5.421875" style="0" bestFit="1" customWidth="1"/>
    <col min="774" max="774" width="6.421875" style="0" bestFit="1" customWidth="1"/>
    <col min="775" max="871" width="9.140625" style="0" hidden="1" customWidth="1"/>
    <col min="872" max="872" width="8.140625" style="0" customWidth="1"/>
    <col min="873" max="873" width="13.7109375" style="0" customWidth="1"/>
    <col min="874" max="874" width="14.28125" style="0" customWidth="1"/>
    <col min="875" max="875" width="14.00390625" style="0" customWidth="1"/>
    <col min="1025" max="1025" width="4.8515625" style="0" customWidth="1"/>
    <col min="1026" max="1026" width="39.28125" style="0" customWidth="1"/>
    <col min="1027" max="1027" width="6.7109375" style="0" customWidth="1"/>
    <col min="1028" max="1028" width="9.8515625" style="0" customWidth="1"/>
    <col min="1029" max="1029" width="5.421875" style="0" bestFit="1" customWidth="1"/>
    <col min="1030" max="1030" width="6.421875" style="0" bestFit="1" customWidth="1"/>
    <col min="1031" max="1127" width="9.140625" style="0" hidden="1" customWidth="1"/>
    <col min="1128" max="1128" width="8.140625" style="0" customWidth="1"/>
    <col min="1129" max="1129" width="13.7109375" style="0" customWidth="1"/>
    <col min="1130" max="1130" width="14.28125" style="0" customWidth="1"/>
    <col min="1131" max="1131" width="14.00390625" style="0" customWidth="1"/>
    <col min="1281" max="1281" width="4.8515625" style="0" customWidth="1"/>
    <col min="1282" max="1282" width="39.28125" style="0" customWidth="1"/>
    <col min="1283" max="1283" width="6.7109375" style="0" customWidth="1"/>
    <col min="1284" max="1284" width="9.8515625" style="0" customWidth="1"/>
    <col min="1285" max="1285" width="5.421875" style="0" bestFit="1" customWidth="1"/>
    <col min="1286" max="1286" width="6.421875" style="0" bestFit="1" customWidth="1"/>
    <col min="1287" max="1383" width="9.140625" style="0" hidden="1" customWidth="1"/>
    <col min="1384" max="1384" width="8.140625" style="0" customWidth="1"/>
    <col min="1385" max="1385" width="13.7109375" style="0" customWidth="1"/>
    <col min="1386" max="1386" width="14.28125" style="0" customWidth="1"/>
    <col min="1387" max="1387" width="14.00390625" style="0" customWidth="1"/>
    <col min="1537" max="1537" width="4.8515625" style="0" customWidth="1"/>
    <col min="1538" max="1538" width="39.28125" style="0" customWidth="1"/>
    <col min="1539" max="1539" width="6.7109375" style="0" customWidth="1"/>
    <col min="1540" max="1540" width="9.8515625" style="0" customWidth="1"/>
    <col min="1541" max="1541" width="5.421875" style="0" bestFit="1" customWidth="1"/>
    <col min="1542" max="1542" width="6.421875" style="0" bestFit="1" customWidth="1"/>
    <col min="1543" max="1639" width="9.140625" style="0" hidden="1" customWidth="1"/>
    <col min="1640" max="1640" width="8.140625" style="0" customWidth="1"/>
    <col min="1641" max="1641" width="13.7109375" style="0" customWidth="1"/>
    <col min="1642" max="1642" width="14.28125" style="0" customWidth="1"/>
    <col min="1643" max="1643" width="14.00390625" style="0" customWidth="1"/>
    <col min="1793" max="1793" width="4.8515625" style="0" customWidth="1"/>
    <col min="1794" max="1794" width="39.28125" style="0" customWidth="1"/>
    <col min="1795" max="1795" width="6.7109375" style="0" customWidth="1"/>
    <col min="1796" max="1796" width="9.8515625" style="0" customWidth="1"/>
    <col min="1797" max="1797" width="5.421875" style="0" bestFit="1" customWidth="1"/>
    <col min="1798" max="1798" width="6.421875" style="0" bestFit="1" customWidth="1"/>
    <col min="1799" max="1895" width="9.140625" style="0" hidden="1" customWidth="1"/>
    <col min="1896" max="1896" width="8.140625" style="0" customWidth="1"/>
    <col min="1897" max="1897" width="13.7109375" style="0" customWidth="1"/>
    <col min="1898" max="1898" width="14.28125" style="0" customWidth="1"/>
    <col min="1899" max="1899" width="14.00390625" style="0" customWidth="1"/>
    <col min="2049" max="2049" width="4.8515625" style="0" customWidth="1"/>
    <col min="2050" max="2050" width="39.28125" style="0" customWidth="1"/>
    <col min="2051" max="2051" width="6.7109375" style="0" customWidth="1"/>
    <col min="2052" max="2052" width="9.8515625" style="0" customWidth="1"/>
    <col min="2053" max="2053" width="5.421875" style="0" bestFit="1" customWidth="1"/>
    <col min="2054" max="2054" width="6.421875" style="0" bestFit="1" customWidth="1"/>
    <col min="2055" max="2151" width="9.140625" style="0" hidden="1" customWidth="1"/>
    <col min="2152" max="2152" width="8.140625" style="0" customWidth="1"/>
    <col min="2153" max="2153" width="13.7109375" style="0" customWidth="1"/>
    <col min="2154" max="2154" width="14.28125" style="0" customWidth="1"/>
    <col min="2155" max="2155" width="14.00390625" style="0" customWidth="1"/>
    <col min="2305" max="2305" width="4.8515625" style="0" customWidth="1"/>
    <col min="2306" max="2306" width="39.28125" style="0" customWidth="1"/>
    <col min="2307" max="2307" width="6.7109375" style="0" customWidth="1"/>
    <col min="2308" max="2308" width="9.8515625" style="0" customWidth="1"/>
    <col min="2309" max="2309" width="5.421875" style="0" bestFit="1" customWidth="1"/>
    <col min="2310" max="2310" width="6.421875" style="0" bestFit="1" customWidth="1"/>
    <col min="2311" max="2407" width="9.140625" style="0" hidden="1" customWidth="1"/>
    <col min="2408" max="2408" width="8.140625" style="0" customWidth="1"/>
    <col min="2409" max="2409" width="13.7109375" style="0" customWidth="1"/>
    <col min="2410" max="2410" width="14.28125" style="0" customWidth="1"/>
    <col min="2411" max="2411" width="14.00390625" style="0" customWidth="1"/>
    <col min="2561" max="2561" width="4.8515625" style="0" customWidth="1"/>
    <col min="2562" max="2562" width="39.28125" style="0" customWidth="1"/>
    <col min="2563" max="2563" width="6.7109375" style="0" customWidth="1"/>
    <col min="2564" max="2564" width="9.8515625" style="0" customWidth="1"/>
    <col min="2565" max="2565" width="5.421875" style="0" bestFit="1" customWidth="1"/>
    <col min="2566" max="2566" width="6.421875" style="0" bestFit="1" customWidth="1"/>
    <col min="2567" max="2663" width="9.140625" style="0" hidden="1" customWidth="1"/>
    <col min="2664" max="2664" width="8.140625" style="0" customWidth="1"/>
    <col min="2665" max="2665" width="13.7109375" style="0" customWidth="1"/>
    <col min="2666" max="2666" width="14.28125" style="0" customWidth="1"/>
    <col min="2667" max="2667" width="14.00390625" style="0" customWidth="1"/>
    <col min="2817" max="2817" width="4.8515625" style="0" customWidth="1"/>
    <col min="2818" max="2818" width="39.28125" style="0" customWidth="1"/>
    <col min="2819" max="2819" width="6.7109375" style="0" customWidth="1"/>
    <col min="2820" max="2820" width="9.8515625" style="0" customWidth="1"/>
    <col min="2821" max="2821" width="5.421875" style="0" bestFit="1" customWidth="1"/>
    <col min="2822" max="2822" width="6.421875" style="0" bestFit="1" customWidth="1"/>
    <col min="2823" max="2919" width="9.140625" style="0" hidden="1" customWidth="1"/>
    <col min="2920" max="2920" width="8.140625" style="0" customWidth="1"/>
    <col min="2921" max="2921" width="13.7109375" style="0" customWidth="1"/>
    <col min="2922" max="2922" width="14.28125" style="0" customWidth="1"/>
    <col min="2923" max="2923" width="14.00390625" style="0" customWidth="1"/>
    <col min="3073" max="3073" width="4.8515625" style="0" customWidth="1"/>
    <col min="3074" max="3074" width="39.28125" style="0" customWidth="1"/>
    <col min="3075" max="3075" width="6.7109375" style="0" customWidth="1"/>
    <col min="3076" max="3076" width="9.8515625" style="0" customWidth="1"/>
    <col min="3077" max="3077" width="5.421875" style="0" bestFit="1" customWidth="1"/>
    <col min="3078" max="3078" width="6.421875" style="0" bestFit="1" customWidth="1"/>
    <col min="3079" max="3175" width="9.140625" style="0" hidden="1" customWidth="1"/>
    <col min="3176" max="3176" width="8.140625" style="0" customWidth="1"/>
    <col min="3177" max="3177" width="13.7109375" style="0" customWidth="1"/>
    <col min="3178" max="3178" width="14.28125" style="0" customWidth="1"/>
    <col min="3179" max="3179" width="14.00390625" style="0" customWidth="1"/>
    <col min="3329" max="3329" width="4.8515625" style="0" customWidth="1"/>
    <col min="3330" max="3330" width="39.28125" style="0" customWidth="1"/>
    <col min="3331" max="3331" width="6.7109375" style="0" customWidth="1"/>
    <col min="3332" max="3332" width="9.8515625" style="0" customWidth="1"/>
    <col min="3333" max="3333" width="5.421875" style="0" bestFit="1" customWidth="1"/>
    <col min="3334" max="3334" width="6.421875" style="0" bestFit="1" customWidth="1"/>
    <col min="3335" max="3431" width="9.140625" style="0" hidden="1" customWidth="1"/>
    <col min="3432" max="3432" width="8.140625" style="0" customWidth="1"/>
    <col min="3433" max="3433" width="13.7109375" style="0" customWidth="1"/>
    <col min="3434" max="3434" width="14.28125" style="0" customWidth="1"/>
    <col min="3435" max="3435" width="14.00390625" style="0" customWidth="1"/>
    <col min="3585" max="3585" width="4.8515625" style="0" customWidth="1"/>
    <col min="3586" max="3586" width="39.28125" style="0" customWidth="1"/>
    <col min="3587" max="3587" width="6.7109375" style="0" customWidth="1"/>
    <col min="3588" max="3588" width="9.8515625" style="0" customWidth="1"/>
    <col min="3589" max="3589" width="5.421875" style="0" bestFit="1" customWidth="1"/>
    <col min="3590" max="3590" width="6.421875" style="0" bestFit="1" customWidth="1"/>
    <col min="3591" max="3687" width="9.140625" style="0" hidden="1" customWidth="1"/>
    <col min="3688" max="3688" width="8.140625" style="0" customWidth="1"/>
    <col min="3689" max="3689" width="13.7109375" style="0" customWidth="1"/>
    <col min="3690" max="3690" width="14.28125" style="0" customWidth="1"/>
    <col min="3691" max="3691" width="14.00390625" style="0" customWidth="1"/>
    <col min="3841" max="3841" width="4.8515625" style="0" customWidth="1"/>
    <col min="3842" max="3842" width="39.28125" style="0" customWidth="1"/>
    <col min="3843" max="3843" width="6.7109375" style="0" customWidth="1"/>
    <col min="3844" max="3844" width="9.8515625" style="0" customWidth="1"/>
    <col min="3845" max="3845" width="5.421875" style="0" bestFit="1" customWidth="1"/>
    <col min="3846" max="3846" width="6.421875" style="0" bestFit="1" customWidth="1"/>
    <col min="3847" max="3943" width="9.140625" style="0" hidden="1" customWidth="1"/>
    <col min="3944" max="3944" width="8.140625" style="0" customWidth="1"/>
    <col min="3945" max="3945" width="13.7109375" style="0" customWidth="1"/>
    <col min="3946" max="3946" width="14.28125" style="0" customWidth="1"/>
    <col min="3947" max="3947" width="14.00390625" style="0" customWidth="1"/>
    <col min="4097" max="4097" width="4.8515625" style="0" customWidth="1"/>
    <col min="4098" max="4098" width="39.28125" style="0" customWidth="1"/>
    <col min="4099" max="4099" width="6.7109375" style="0" customWidth="1"/>
    <col min="4100" max="4100" width="9.8515625" style="0" customWidth="1"/>
    <col min="4101" max="4101" width="5.421875" style="0" bestFit="1" customWidth="1"/>
    <col min="4102" max="4102" width="6.421875" style="0" bestFit="1" customWidth="1"/>
    <col min="4103" max="4199" width="9.140625" style="0" hidden="1" customWidth="1"/>
    <col min="4200" max="4200" width="8.140625" style="0" customWidth="1"/>
    <col min="4201" max="4201" width="13.7109375" style="0" customWidth="1"/>
    <col min="4202" max="4202" width="14.28125" style="0" customWidth="1"/>
    <col min="4203" max="4203" width="14.00390625" style="0" customWidth="1"/>
    <col min="4353" max="4353" width="4.8515625" style="0" customWidth="1"/>
    <col min="4354" max="4354" width="39.28125" style="0" customWidth="1"/>
    <col min="4355" max="4355" width="6.7109375" style="0" customWidth="1"/>
    <col min="4356" max="4356" width="9.8515625" style="0" customWidth="1"/>
    <col min="4357" max="4357" width="5.421875" style="0" bestFit="1" customWidth="1"/>
    <col min="4358" max="4358" width="6.421875" style="0" bestFit="1" customWidth="1"/>
    <col min="4359" max="4455" width="9.140625" style="0" hidden="1" customWidth="1"/>
    <col min="4456" max="4456" width="8.140625" style="0" customWidth="1"/>
    <col min="4457" max="4457" width="13.7109375" style="0" customWidth="1"/>
    <col min="4458" max="4458" width="14.28125" style="0" customWidth="1"/>
    <col min="4459" max="4459" width="14.00390625" style="0" customWidth="1"/>
    <col min="4609" max="4609" width="4.8515625" style="0" customWidth="1"/>
    <col min="4610" max="4610" width="39.28125" style="0" customWidth="1"/>
    <col min="4611" max="4611" width="6.7109375" style="0" customWidth="1"/>
    <col min="4612" max="4612" width="9.8515625" style="0" customWidth="1"/>
    <col min="4613" max="4613" width="5.421875" style="0" bestFit="1" customWidth="1"/>
    <col min="4614" max="4614" width="6.421875" style="0" bestFit="1" customWidth="1"/>
    <col min="4615" max="4711" width="9.140625" style="0" hidden="1" customWidth="1"/>
    <col min="4712" max="4712" width="8.140625" style="0" customWidth="1"/>
    <col min="4713" max="4713" width="13.7109375" style="0" customWidth="1"/>
    <col min="4714" max="4714" width="14.28125" style="0" customWidth="1"/>
    <col min="4715" max="4715" width="14.00390625" style="0" customWidth="1"/>
    <col min="4865" max="4865" width="4.8515625" style="0" customWidth="1"/>
    <col min="4866" max="4866" width="39.28125" style="0" customWidth="1"/>
    <col min="4867" max="4867" width="6.7109375" style="0" customWidth="1"/>
    <col min="4868" max="4868" width="9.8515625" style="0" customWidth="1"/>
    <col min="4869" max="4869" width="5.421875" style="0" bestFit="1" customWidth="1"/>
    <col min="4870" max="4870" width="6.421875" style="0" bestFit="1" customWidth="1"/>
    <col min="4871" max="4967" width="9.140625" style="0" hidden="1" customWidth="1"/>
    <col min="4968" max="4968" width="8.140625" style="0" customWidth="1"/>
    <col min="4969" max="4969" width="13.7109375" style="0" customWidth="1"/>
    <col min="4970" max="4970" width="14.28125" style="0" customWidth="1"/>
    <col min="4971" max="4971" width="14.00390625" style="0" customWidth="1"/>
    <col min="5121" max="5121" width="4.8515625" style="0" customWidth="1"/>
    <col min="5122" max="5122" width="39.28125" style="0" customWidth="1"/>
    <col min="5123" max="5123" width="6.7109375" style="0" customWidth="1"/>
    <col min="5124" max="5124" width="9.8515625" style="0" customWidth="1"/>
    <col min="5125" max="5125" width="5.421875" style="0" bestFit="1" customWidth="1"/>
    <col min="5126" max="5126" width="6.421875" style="0" bestFit="1" customWidth="1"/>
    <col min="5127" max="5223" width="9.140625" style="0" hidden="1" customWidth="1"/>
    <col min="5224" max="5224" width="8.140625" style="0" customWidth="1"/>
    <col min="5225" max="5225" width="13.7109375" style="0" customWidth="1"/>
    <col min="5226" max="5226" width="14.28125" style="0" customWidth="1"/>
    <col min="5227" max="5227" width="14.00390625" style="0" customWidth="1"/>
    <col min="5377" max="5377" width="4.8515625" style="0" customWidth="1"/>
    <col min="5378" max="5378" width="39.28125" style="0" customWidth="1"/>
    <col min="5379" max="5379" width="6.7109375" style="0" customWidth="1"/>
    <col min="5380" max="5380" width="9.8515625" style="0" customWidth="1"/>
    <col min="5381" max="5381" width="5.421875" style="0" bestFit="1" customWidth="1"/>
    <col min="5382" max="5382" width="6.421875" style="0" bestFit="1" customWidth="1"/>
    <col min="5383" max="5479" width="9.140625" style="0" hidden="1" customWidth="1"/>
    <col min="5480" max="5480" width="8.140625" style="0" customWidth="1"/>
    <col min="5481" max="5481" width="13.7109375" style="0" customWidth="1"/>
    <col min="5482" max="5482" width="14.28125" style="0" customWidth="1"/>
    <col min="5483" max="5483" width="14.00390625" style="0" customWidth="1"/>
    <col min="5633" max="5633" width="4.8515625" style="0" customWidth="1"/>
    <col min="5634" max="5634" width="39.28125" style="0" customWidth="1"/>
    <col min="5635" max="5635" width="6.7109375" style="0" customWidth="1"/>
    <col min="5636" max="5636" width="9.8515625" style="0" customWidth="1"/>
    <col min="5637" max="5637" width="5.421875" style="0" bestFit="1" customWidth="1"/>
    <col min="5638" max="5638" width="6.421875" style="0" bestFit="1" customWidth="1"/>
    <col min="5639" max="5735" width="9.140625" style="0" hidden="1" customWidth="1"/>
    <col min="5736" max="5736" width="8.140625" style="0" customWidth="1"/>
    <col min="5737" max="5737" width="13.7109375" style="0" customWidth="1"/>
    <col min="5738" max="5738" width="14.28125" style="0" customWidth="1"/>
    <col min="5739" max="5739" width="14.00390625" style="0" customWidth="1"/>
    <col min="5889" max="5889" width="4.8515625" style="0" customWidth="1"/>
    <col min="5890" max="5890" width="39.28125" style="0" customWidth="1"/>
    <col min="5891" max="5891" width="6.7109375" style="0" customWidth="1"/>
    <col min="5892" max="5892" width="9.8515625" style="0" customWidth="1"/>
    <col min="5893" max="5893" width="5.421875" style="0" bestFit="1" customWidth="1"/>
    <col min="5894" max="5894" width="6.421875" style="0" bestFit="1" customWidth="1"/>
    <col min="5895" max="5991" width="9.140625" style="0" hidden="1" customWidth="1"/>
    <col min="5992" max="5992" width="8.140625" style="0" customWidth="1"/>
    <col min="5993" max="5993" width="13.7109375" style="0" customWidth="1"/>
    <col min="5994" max="5994" width="14.28125" style="0" customWidth="1"/>
    <col min="5995" max="5995" width="14.00390625" style="0" customWidth="1"/>
    <col min="6145" max="6145" width="4.8515625" style="0" customWidth="1"/>
    <col min="6146" max="6146" width="39.28125" style="0" customWidth="1"/>
    <col min="6147" max="6147" width="6.7109375" style="0" customWidth="1"/>
    <col min="6148" max="6148" width="9.8515625" style="0" customWidth="1"/>
    <col min="6149" max="6149" width="5.421875" style="0" bestFit="1" customWidth="1"/>
    <col min="6150" max="6150" width="6.421875" style="0" bestFit="1" customWidth="1"/>
    <col min="6151" max="6247" width="9.140625" style="0" hidden="1" customWidth="1"/>
    <col min="6248" max="6248" width="8.140625" style="0" customWidth="1"/>
    <col min="6249" max="6249" width="13.7109375" style="0" customWidth="1"/>
    <col min="6250" max="6250" width="14.28125" style="0" customWidth="1"/>
    <col min="6251" max="6251" width="14.00390625" style="0" customWidth="1"/>
    <col min="6401" max="6401" width="4.8515625" style="0" customWidth="1"/>
    <col min="6402" max="6402" width="39.28125" style="0" customWidth="1"/>
    <col min="6403" max="6403" width="6.7109375" style="0" customWidth="1"/>
    <col min="6404" max="6404" width="9.8515625" style="0" customWidth="1"/>
    <col min="6405" max="6405" width="5.421875" style="0" bestFit="1" customWidth="1"/>
    <col min="6406" max="6406" width="6.421875" style="0" bestFit="1" customWidth="1"/>
    <col min="6407" max="6503" width="9.140625" style="0" hidden="1" customWidth="1"/>
    <col min="6504" max="6504" width="8.140625" style="0" customWidth="1"/>
    <col min="6505" max="6505" width="13.7109375" style="0" customWidth="1"/>
    <col min="6506" max="6506" width="14.28125" style="0" customWidth="1"/>
    <col min="6507" max="6507" width="14.00390625" style="0" customWidth="1"/>
    <col min="6657" max="6657" width="4.8515625" style="0" customWidth="1"/>
    <col min="6658" max="6658" width="39.28125" style="0" customWidth="1"/>
    <col min="6659" max="6659" width="6.7109375" style="0" customWidth="1"/>
    <col min="6660" max="6660" width="9.8515625" style="0" customWidth="1"/>
    <col min="6661" max="6661" width="5.421875" style="0" bestFit="1" customWidth="1"/>
    <col min="6662" max="6662" width="6.421875" style="0" bestFit="1" customWidth="1"/>
    <col min="6663" max="6759" width="9.140625" style="0" hidden="1" customWidth="1"/>
    <col min="6760" max="6760" width="8.140625" style="0" customWidth="1"/>
    <col min="6761" max="6761" width="13.7109375" style="0" customWidth="1"/>
    <col min="6762" max="6762" width="14.28125" style="0" customWidth="1"/>
    <col min="6763" max="6763" width="14.00390625" style="0" customWidth="1"/>
    <col min="6913" max="6913" width="4.8515625" style="0" customWidth="1"/>
    <col min="6914" max="6914" width="39.28125" style="0" customWidth="1"/>
    <col min="6915" max="6915" width="6.7109375" style="0" customWidth="1"/>
    <col min="6916" max="6916" width="9.8515625" style="0" customWidth="1"/>
    <col min="6917" max="6917" width="5.421875" style="0" bestFit="1" customWidth="1"/>
    <col min="6918" max="6918" width="6.421875" style="0" bestFit="1" customWidth="1"/>
    <col min="6919" max="7015" width="9.140625" style="0" hidden="1" customWidth="1"/>
    <col min="7016" max="7016" width="8.140625" style="0" customWidth="1"/>
    <col min="7017" max="7017" width="13.7109375" style="0" customWidth="1"/>
    <col min="7018" max="7018" width="14.28125" style="0" customWidth="1"/>
    <col min="7019" max="7019" width="14.00390625" style="0" customWidth="1"/>
    <col min="7169" max="7169" width="4.8515625" style="0" customWidth="1"/>
    <col min="7170" max="7170" width="39.28125" style="0" customWidth="1"/>
    <col min="7171" max="7171" width="6.7109375" style="0" customWidth="1"/>
    <col min="7172" max="7172" width="9.8515625" style="0" customWidth="1"/>
    <col min="7173" max="7173" width="5.421875" style="0" bestFit="1" customWidth="1"/>
    <col min="7174" max="7174" width="6.421875" style="0" bestFit="1" customWidth="1"/>
    <col min="7175" max="7271" width="9.140625" style="0" hidden="1" customWidth="1"/>
    <col min="7272" max="7272" width="8.140625" style="0" customWidth="1"/>
    <col min="7273" max="7273" width="13.7109375" style="0" customWidth="1"/>
    <col min="7274" max="7274" width="14.28125" style="0" customWidth="1"/>
    <col min="7275" max="7275" width="14.00390625" style="0" customWidth="1"/>
    <col min="7425" max="7425" width="4.8515625" style="0" customWidth="1"/>
    <col min="7426" max="7426" width="39.28125" style="0" customWidth="1"/>
    <col min="7427" max="7427" width="6.7109375" style="0" customWidth="1"/>
    <col min="7428" max="7428" width="9.8515625" style="0" customWidth="1"/>
    <col min="7429" max="7429" width="5.421875" style="0" bestFit="1" customWidth="1"/>
    <col min="7430" max="7430" width="6.421875" style="0" bestFit="1" customWidth="1"/>
    <col min="7431" max="7527" width="9.140625" style="0" hidden="1" customWidth="1"/>
    <col min="7528" max="7528" width="8.140625" style="0" customWidth="1"/>
    <col min="7529" max="7529" width="13.7109375" style="0" customWidth="1"/>
    <col min="7530" max="7530" width="14.28125" style="0" customWidth="1"/>
    <col min="7531" max="7531" width="14.00390625" style="0" customWidth="1"/>
    <col min="7681" max="7681" width="4.8515625" style="0" customWidth="1"/>
    <col min="7682" max="7682" width="39.28125" style="0" customWidth="1"/>
    <col min="7683" max="7683" width="6.7109375" style="0" customWidth="1"/>
    <col min="7684" max="7684" width="9.8515625" style="0" customWidth="1"/>
    <col min="7685" max="7685" width="5.421875" style="0" bestFit="1" customWidth="1"/>
    <col min="7686" max="7686" width="6.421875" style="0" bestFit="1" customWidth="1"/>
    <col min="7687" max="7783" width="9.140625" style="0" hidden="1" customWidth="1"/>
    <col min="7784" max="7784" width="8.140625" style="0" customWidth="1"/>
    <col min="7785" max="7785" width="13.7109375" style="0" customWidth="1"/>
    <col min="7786" max="7786" width="14.28125" style="0" customWidth="1"/>
    <col min="7787" max="7787" width="14.00390625" style="0" customWidth="1"/>
    <col min="7937" max="7937" width="4.8515625" style="0" customWidth="1"/>
    <col min="7938" max="7938" width="39.28125" style="0" customWidth="1"/>
    <col min="7939" max="7939" width="6.7109375" style="0" customWidth="1"/>
    <col min="7940" max="7940" width="9.8515625" style="0" customWidth="1"/>
    <col min="7941" max="7941" width="5.421875" style="0" bestFit="1" customWidth="1"/>
    <col min="7942" max="7942" width="6.421875" style="0" bestFit="1" customWidth="1"/>
    <col min="7943" max="8039" width="9.140625" style="0" hidden="1" customWidth="1"/>
    <col min="8040" max="8040" width="8.140625" style="0" customWidth="1"/>
    <col min="8041" max="8041" width="13.7109375" style="0" customWidth="1"/>
    <col min="8042" max="8042" width="14.28125" style="0" customWidth="1"/>
    <col min="8043" max="8043" width="14.00390625" style="0" customWidth="1"/>
    <col min="8193" max="8193" width="4.8515625" style="0" customWidth="1"/>
    <col min="8194" max="8194" width="39.28125" style="0" customWidth="1"/>
    <col min="8195" max="8195" width="6.7109375" style="0" customWidth="1"/>
    <col min="8196" max="8196" width="9.8515625" style="0" customWidth="1"/>
    <col min="8197" max="8197" width="5.421875" style="0" bestFit="1" customWidth="1"/>
    <col min="8198" max="8198" width="6.421875" style="0" bestFit="1" customWidth="1"/>
    <col min="8199" max="8295" width="9.140625" style="0" hidden="1" customWidth="1"/>
    <col min="8296" max="8296" width="8.140625" style="0" customWidth="1"/>
    <col min="8297" max="8297" width="13.7109375" style="0" customWidth="1"/>
    <col min="8298" max="8298" width="14.28125" style="0" customWidth="1"/>
    <col min="8299" max="8299" width="14.00390625" style="0" customWidth="1"/>
    <col min="8449" max="8449" width="4.8515625" style="0" customWidth="1"/>
    <col min="8450" max="8450" width="39.28125" style="0" customWidth="1"/>
    <col min="8451" max="8451" width="6.7109375" style="0" customWidth="1"/>
    <col min="8452" max="8452" width="9.8515625" style="0" customWidth="1"/>
    <col min="8453" max="8453" width="5.421875" style="0" bestFit="1" customWidth="1"/>
    <col min="8454" max="8454" width="6.421875" style="0" bestFit="1" customWidth="1"/>
    <col min="8455" max="8551" width="9.140625" style="0" hidden="1" customWidth="1"/>
    <col min="8552" max="8552" width="8.140625" style="0" customWidth="1"/>
    <col min="8553" max="8553" width="13.7109375" style="0" customWidth="1"/>
    <col min="8554" max="8554" width="14.28125" style="0" customWidth="1"/>
    <col min="8555" max="8555" width="14.00390625" style="0" customWidth="1"/>
    <col min="8705" max="8705" width="4.8515625" style="0" customWidth="1"/>
    <col min="8706" max="8706" width="39.28125" style="0" customWidth="1"/>
    <col min="8707" max="8707" width="6.7109375" style="0" customWidth="1"/>
    <col min="8708" max="8708" width="9.8515625" style="0" customWidth="1"/>
    <col min="8709" max="8709" width="5.421875" style="0" bestFit="1" customWidth="1"/>
    <col min="8710" max="8710" width="6.421875" style="0" bestFit="1" customWidth="1"/>
    <col min="8711" max="8807" width="9.140625" style="0" hidden="1" customWidth="1"/>
    <col min="8808" max="8808" width="8.140625" style="0" customWidth="1"/>
    <col min="8809" max="8809" width="13.7109375" style="0" customWidth="1"/>
    <col min="8810" max="8810" width="14.28125" style="0" customWidth="1"/>
    <col min="8811" max="8811" width="14.00390625" style="0" customWidth="1"/>
    <col min="8961" max="8961" width="4.8515625" style="0" customWidth="1"/>
    <col min="8962" max="8962" width="39.28125" style="0" customWidth="1"/>
    <col min="8963" max="8963" width="6.7109375" style="0" customWidth="1"/>
    <col min="8964" max="8964" width="9.8515625" style="0" customWidth="1"/>
    <col min="8965" max="8965" width="5.421875" style="0" bestFit="1" customWidth="1"/>
    <col min="8966" max="8966" width="6.421875" style="0" bestFit="1" customWidth="1"/>
    <col min="8967" max="9063" width="9.140625" style="0" hidden="1" customWidth="1"/>
    <col min="9064" max="9064" width="8.140625" style="0" customWidth="1"/>
    <col min="9065" max="9065" width="13.7109375" style="0" customWidth="1"/>
    <col min="9066" max="9066" width="14.28125" style="0" customWidth="1"/>
    <col min="9067" max="9067" width="14.00390625" style="0" customWidth="1"/>
    <col min="9217" max="9217" width="4.8515625" style="0" customWidth="1"/>
    <col min="9218" max="9218" width="39.28125" style="0" customWidth="1"/>
    <col min="9219" max="9219" width="6.7109375" style="0" customWidth="1"/>
    <col min="9220" max="9220" width="9.8515625" style="0" customWidth="1"/>
    <col min="9221" max="9221" width="5.421875" style="0" bestFit="1" customWidth="1"/>
    <col min="9222" max="9222" width="6.421875" style="0" bestFit="1" customWidth="1"/>
    <col min="9223" max="9319" width="9.140625" style="0" hidden="1" customWidth="1"/>
    <col min="9320" max="9320" width="8.140625" style="0" customWidth="1"/>
    <col min="9321" max="9321" width="13.7109375" style="0" customWidth="1"/>
    <col min="9322" max="9322" width="14.28125" style="0" customWidth="1"/>
    <col min="9323" max="9323" width="14.00390625" style="0" customWidth="1"/>
    <col min="9473" max="9473" width="4.8515625" style="0" customWidth="1"/>
    <col min="9474" max="9474" width="39.28125" style="0" customWidth="1"/>
    <col min="9475" max="9475" width="6.7109375" style="0" customWidth="1"/>
    <col min="9476" max="9476" width="9.8515625" style="0" customWidth="1"/>
    <col min="9477" max="9477" width="5.421875" style="0" bestFit="1" customWidth="1"/>
    <col min="9478" max="9478" width="6.421875" style="0" bestFit="1" customWidth="1"/>
    <col min="9479" max="9575" width="9.140625" style="0" hidden="1" customWidth="1"/>
    <col min="9576" max="9576" width="8.140625" style="0" customWidth="1"/>
    <col min="9577" max="9577" width="13.7109375" style="0" customWidth="1"/>
    <col min="9578" max="9578" width="14.28125" style="0" customWidth="1"/>
    <col min="9579" max="9579" width="14.00390625" style="0" customWidth="1"/>
    <col min="9729" max="9729" width="4.8515625" style="0" customWidth="1"/>
    <col min="9730" max="9730" width="39.28125" style="0" customWidth="1"/>
    <col min="9731" max="9731" width="6.7109375" style="0" customWidth="1"/>
    <col min="9732" max="9732" width="9.8515625" style="0" customWidth="1"/>
    <col min="9733" max="9733" width="5.421875" style="0" bestFit="1" customWidth="1"/>
    <col min="9734" max="9734" width="6.421875" style="0" bestFit="1" customWidth="1"/>
    <col min="9735" max="9831" width="9.140625" style="0" hidden="1" customWidth="1"/>
    <col min="9832" max="9832" width="8.140625" style="0" customWidth="1"/>
    <col min="9833" max="9833" width="13.7109375" style="0" customWidth="1"/>
    <col min="9834" max="9834" width="14.28125" style="0" customWidth="1"/>
    <col min="9835" max="9835" width="14.00390625" style="0" customWidth="1"/>
    <col min="9985" max="9985" width="4.8515625" style="0" customWidth="1"/>
    <col min="9986" max="9986" width="39.28125" style="0" customWidth="1"/>
    <col min="9987" max="9987" width="6.7109375" style="0" customWidth="1"/>
    <col min="9988" max="9988" width="9.8515625" style="0" customWidth="1"/>
    <col min="9989" max="9989" width="5.421875" style="0" bestFit="1" customWidth="1"/>
    <col min="9990" max="9990" width="6.421875" style="0" bestFit="1" customWidth="1"/>
    <col min="9991" max="10087" width="9.140625" style="0" hidden="1" customWidth="1"/>
    <col min="10088" max="10088" width="8.140625" style="0" customWidth="1"/>
    <col min="10089" max="10089" width="13.7109375" style="0" customWidth="1"/>
    <col min="10090" max="10090" width="14.28125" style="0" customWidth="1"/>
    <col min="10091" max="10091" width="14.00390625" style="0" customWidth="1"/>
    <col min="10241" max="10241" width="4.8515625" style="0" customWidth="1"/>
    <col min="10242" max="10242" width="39.28125" style="0" customWidth="1"/>
    <col min="10243" max="10243" width="6.7109375" style="0" customWidth="1"/>
    <col min="10244" max="10244" width="9.8515625" style="0" customWidth="1"/>
    <col min="10245" max="10245" width="5.421875" style="0" bestFit="1" customWidth="1"/>
    <col min="10246" max="10246" width="6.421875" style="0" bestFit="1" customWidth="1"/>
    <col min="10247" max="10343" width="9.140625" style="0" hidden="1" customWidth="1"/>
    <col min="10344" max="10344" width="8.140625" style="0" customWidth="1"/>
    <col min="10345" max="10345" width="13.7109375" style="0" customWidth="1"/>
    <col min="10346" max="10346" width="14.28125" style="0" customWidth="1"/>
    <col min="10347" max="10347" width="14.00390625" style="0" customWidth="1"/>
    <col min="10497" max="10497" width="4.8515625" style="0" customWidth="1"/>
    <col min="10498" max="10498" width="39.28125" style="0" customWidth="1"/>
    <col min="10499" max="10499" width="6.7109375" style="0" customWidth="1"/>
    <col min="10500" max="10500" width="9.8515625" style="0" customWidth="1"/>
    <col min="10501" max="10501" width="5.421875" style="0" bestFit="1" customWidth="1"/>
    <col min="10502" max="10502" width="6.421875" style="0" bestFit="1" customWidth="1"/>
    <col min="10503" max="10599" width="9.140625" style="0" hidden="1" customWidth="1"/>
    <col min="10600" max="10600" width="8.140625" style="0" customWidth="1"/>
    <col min="10601" max="10601" width="13.7109375" style="0" customWidth="1"/>
    <col min="10602" max="10602" width="14.28125" style="0" customWidth="1"/>
    <col min="10603" max="10603" width="14.00390625" style="0" customWidth="1"/>
    <col min="10753" max="10753" width="4.8515625" style="0" customWidth="1"/>
    <col min="10754" max="10754" width="39.28125" style="0" customWidth="1"/>
    <col min="10755" max="10755" width="6.7109375" style="0" customWidth="1"/>
    <col min="10756" max="10756" width="9.8515625" style="0" customWidth="1"/>
    <col min="10757" max="10757" width="5.421875" style="0" bestFit="1" customWidth="1"/>
    <col min="10758" max="10758" width="6.421875" style="0" bestFit="1" customWidth="1"/>
    <col min="10759" max="10855" width="9.140625" style="0" hidden="1" customWidth="1"/>
    <col min="10856" max="10856" width="8.140625" style="0" customWidth="1"/>
    <col min="10857" max="10857" width="13.7109375" style="0" customWidth="1"/>
    <col min="10858" max="10858" width="14.28125" style="0" customWidth="1"/>
    <col min="10859" max="10859" width="14.00390625" style="0" customWidth="1"/>
    <col min="11009" max="11009" width="4.8515625" style="0" customWidth="1"/>
    <col min="11010" max="11010" width="39.28125" style="0" customWidth="1"/>
    <col min="11011" max="11011" width="6.7109375" style="0" customWidth="1"/>
    <col min="11012" max="11012" width="9.8515625" style="0" customWidth="1"/>
    <col min="11013" max="11013" width="5.421875" style="0" bestFit="1" customWidth="1"/>
    <col min="11014" max="11014" width="6.421875" style="0" bestFit="1" customWidth="1"/>
    <col min="11015" max="11111" width="9.140625" style="0" hidden="1" customWidth="1"/>
    <col min="11112" max="11112" width="8.140625" style="0" customWidth="1"/>
    <col min="11113" max="11113" width="13.7109375" style="0" customWidth="1"/>
    <col min="11114" max="11114" width="14.28125" style="0" customWidth="1"/>
    <col min="11115" max="11115" width="14.00390625" style="0" customWidth="1"/>
    <col min="11265" max="11265" width="4.8515625" style="0" customWidth="1"/>
    <col min="11266" max="11266" width="39.28125" style="0" customWidth="1"/>
    <col min="11267" max="11267" width="6.7109375" style="0" customWidth="1"/>
    <col min="11268" max="11268" width="9.8515625" style="0" customWidth="1"/>
    <col min="11269" max="11269" width="5.421875" style="0" bestFit="1" customWidth="1"/>
    <col min="11270" max="11270" width="6.421875" style="0" bestFit="1" customWidth="1"/>
    <col min="11271" max="11367" width="9.140625" style="0" hidden="1" customWidth="1"/>
    <col min="11368" max="11368" width="8.140625" style="0" customWidth="1"/>
    <col min="11369" max="11369" width="13.7109375" style="0" customWidth="1"/>
    <col min="11370" max="11370" width="14.28125" style="0" customWidth="1"/>
    <col min="11371" max="11371" width="14.00390625" style="0" customWidth="1"/>
    <col min="11521" max="11521" width="4.8515625" style="0" customWidth="1"/>
    <col min="11522" max="11522" width="39.28125" style="0" customWidth="1"/>
    <col min="11523" max="11523" width="6.7109375" style="0" customWidth="1"/>
    <col min="11524" max="11524" width="9.8515625" style="0" customWidth="1"/>
    <col min="11525" max="11525" width="5.421875" style="0" bestFit="1" customWidth="1"/>
    <col min="11526" max="11526" width="6.421875" style="0" bestFit="1" customWidth="1"/>
    <col min="11527" max="11623" width="9.140625" style="0" hidden="1" customWidth="1"/>
    <col min="11624" max="11624" width="8.140625" style="0" customWidth="1"/>
    <col min="11625" max="11625" width="13.7109375" style="0" customWidth="1"/>
    <col min="11626" max="11626" width="14.28125" style="0" customWidth="1"/>
    <col min="11627" max="11627" width="14.00390625" style="0" customWidth="1"/>
    <col min="11777" max="11777" width="4.8515625" style="0" customWidth="1"/>
    <col min="11778" max="11778" width="39.28125" style="0" customWidth="1"/>
    <col min="11779" max="11779" width="6.7109375" style="0" customWidth="1"/>
    <col min="11780" max="11780" width="9.8515625" style="0" customWidth="1"/>
    <col min="11781" max="11781" width="5.421875" style="0" bestFit="1" customWidth="1"/>
    <col min="11782" max="11782" width="6.421875" style="0" bestFit="1" customWidth="1"/>
    <col min="11783" max="11879" width="9.140625" style="0" hidden="1" customWidth="1"/>
    <col min="11880" max="11880" width="8.140625" style="0" customWidth="1"/>
    <col min="11881" max="11881" width="13.7109375" style="0" customWidth="1"/>
    <col min="11882" max="11882" width="14.28125" style="0" customWidth="1"/>
    <col min="11883" max="11883" width="14.00390625" style="0" customWidth="1"/>
    <col min="12033" max="12033" width="4.8515625" style="0" customWidth="1"/>
    <col min="12034" max="12034" width="39.28125" style="0" customWidth="1"/>
    <col min="12035" max="12035" width="6.7109375" style="0" customWidth="1"/>
    <col min="12036" max="12036" width="9.8515625" style="0" customWidth="1"/>
    <col min="12037" max="12037" width="5.421875" style="0" bestFit="1" customWidth="1"/>
    <col min="12038" max="12038" width="6.421875" style="0" bestFit="1" customWidth="1"/>
    <col min="12039" max="12135" width="9.140625" style="0" hidden="1" customWidth="1"/>
    <col min="12136" max="12136" width="8.140625" style="0" customWidth="1"/>
    <col min="12137" max="12137" width="13.7109375" style="0" customWidth="1"/>
    <col min="12138" max="12138" width="14.28125" style="0" customWidth="1"/>
    <col min="12139" max="12139" width="14.00390625" style="0" customWidth="1"/>
    <col min="12289" max="12289" width="4.8515625" style="0" customWidth="1"/>
    <col min="12290" max="12290" width="39.28125" style="0" customWidth="1"/>
    <col min="12291" max="12291" width="6.7109375" style="0" customWidth="1"/>
    <col min="12292" max="12292" width="9.8515625" style="0" customWidth="1"/>
    <col min="12293" max="12293" width="5.421875" style="0" bestFit="1" customWidth="1"/>
    <col min="12294" max="12294" width="6.421875" style="0" bestFit="1" customWidth="1"/>
    <col min="12295" max="12391" width="9.140625" style="0" hidden="1" customWidth="1"/>
    <col min="12392" max="12392" width="8.140625" style="0" customWidth="1"/>
    <col min="12393" max="12393" width="13.7109375" style="0" customWidth="1"/>
    <col min="12394" max="12394" width="14.28125" style="0" customWidth="1"/>
    <col min="12395" max="12395" width="14.00390625" style="0" customWidth="1"/>
    <col min="12545" max="12545" width="4.8515625" style="0" customWidth="1"/>
    <col min="12546" max="12546" width="39.28125" style="0" customWidth="1"/>
    <col min="12547" max="12547" width="6.7109375" style="0" customWidth="1"/>
    <col min="12548" max="12548" width="9.8515625" style="0" customWidth="1"/>
    <col min="12549" max="12549" width="5.421875" style="0" bestFit="1" customWidth="1"/>
    <col min="12550" max="12550" width="6.421875" style="0" bestFit="1" customWidth="1"/>
    <col min="12551" max="12647" width="9.140625" style="0" hidden="1" customWidth="1"/>
    <col min="12648" max="12648" width="8.140625" style="0" customWidth="1"/>
    <col min="12649" max="12649" width="13.7109375" style="0" customWidth="1"/>
    <col min="12650" max="12650" width="14.28125" style="0" customWidth="1"/>
    <col min="12651" max="12651" width="14.00390625" style="0" customWidth="1"/>
    <col min="12801" max="12801" width="4.8515625" style="0" customWidth="1"/>
    <col min="12802" max="12802" width="39.28125" style="0" customWidth="1"/>
    <col min="12803" max="12803" width="6.7109375" style="0" customWidth="1"/>
    <col min="12804" max="12804" width="9.8515625" style="0" customWidth="1"/>
    <col min="12805" max="12805" width="5.421875" style="0" bestFit="1" customWidth="1"/>
    <col min="12806" max="12806" width="6.421875" style="0" bestFit="1" customWidth="1"/>
    <col min="12807" max="12903" width="9.140625" style="0" hidden="1" customWidth="1"/>
    <col min="12904" max="12904" width="8.140625" style="0" customWidth="1"/>
    <col min="12905" max="12905" width="13.7109375" style="0" customWidth="1"/>
    <col min="12906" max="12906" width="14.28125" style="0" customWidth="1"/>
    <col min="12907" max="12907" width="14.00390625" style="0" customWidth="1"/>
    <col min="13057" max="13057" width="4.8515625" style="0" customWidth="1"/>
    <col min="13058" max="13058" width="39.28125" style="0" customWidth="1"/>
    <col min="13059" max="13059" width="6.7109375" style="0" customWidth="1"/>
    <col min="13060" max="13060" width="9.8515625" style="0" customWidth="1"/>
    <col min="13061" max="13061" width="5.421875" style="0" bestFit="1" customWidth="1"/>
    <col min="13062" max="13062" width="6.421875" style="0" bestFit="1" customWidth="1"/>
    <col min="13063" max="13159" width="9.140625" style="0" hidden="1" customWidth="1"/>
    <col min="13160" max="13160" width="8.140625" style="0" customWidth="1"/>
    <col min="13161" max="13161" width="13.7109375" style="0" customWidth="1"/>
    <col min="13162" max="13162" width="14.28125" style="0" customWidth="1"/>
    <col min="13163" max="13163" width="14.00390625" style="0" customWidth="1"/>
    <col min="13313" max="13313" width="4.8515625" style="0" customWidth="1"/>
    <col min="13314" max="13314" width="39.28125" style="0" customWidth="1"/>
    <col min="13315" max="13315" width="6.7109375" style="0" customWidth="1"/>
    <col min="13316" max="13316" width="9.8515625" style="0" customWidth="1"/>
    <col min="13317" max="13317" width="5.421875" style="0" bestFit="1" customWidth="1"/>
    <col min="13318" max="13318" width="6.421875" style="0" bestFit="1" customWidth="1"/>
    <col min="13319" max="13415" width="9.140625" style="0" hidden="1" customWidth="1"/>
    <col min="13416" max="13416" width="8.140625" style="0" customWidth="1"/>
    <col min="13417" max="13417" width="13.7109375" style="0" customWidth="1"/>
    <col min="13418" max="13418" width="14.28125" style="0" customWidth="1"/>
    <col min="13419" max="13419" width="14.00390625" style="0" customWidth="1"/>
    <col min="13569" max="13569" width="4.8515625" style="0" customWidth="1"/>
    <col min="13570" max="13570" width="39.28125" style="0" customWidth="1"/>
    <col min="13571" max="13571" width="6.7109375" style="0" customWidth="1"/>
    <col min="13572" max="13572" width="9.8515625" style="0" customWidth="1"/>
    <col min="13573" max="13573" width="5.421875" style="0" bestFit="1" customWidth="1"/>
    <col min="13574" max="13574" width="6.421875" style="0" bestFit="1" customWidth="1"/>
    <col min="13575" max="13671" width="9.140625" style="0" hidden="1" customWidth="1"/>
    <col min="13672" max="13672" width="8.140625" style="0" customWidth="1"/>
    <col min="13673" max="13673" width="13.7109375" style="0" customWidth="1"/>
    <col min="13674" max="13674" width="14.28125" style="0" customWidth="1"/>
    <col min="13675" max="13675" width="14.00390625" style="0" customWidth="1"/>
    <col min="13825" max="13825" width="4.8515625" style="0" customWidth="1"/>
    <col min="13826" max="13826" width="39.28125" style="0" customWidth="1"/>
    <col min="13827" max="13827" width="6.7109375" style="0" customWidth="1"/>
    <col min="13828" max="13828" width="9.8515625" style="0" customWidth="1"/>
    <col min="13829" max="13829" width="5.421875" style="0" bestFit="1" customWidth="1"/>
    <col min="13830" max="13830" width="6.421875" style="0" bestFit="1" customWidth="1"/>
    <col min="13831" max="13927" width="9.140625" style="0" hidden="1" customWidth="1"/>
    <col min="13928" max="13928" width="8.140625" style="0" customWidth="1"/>
    <col min="13929" max="13929" width="13.7109375" style="0" customWidth="1"/>
    <col min="13930" max="13930" width="14.28125" style="0" customWidth="1"/>
    <col min="13931" max="13931" width="14.00390625" style="0" customWidth="1"/>
    <col min="14081" max="14081" width="4.8515625" style="0" customWidth="1"/>
    <col min="14082" max="14082" width="39.28125" style="0" customWidth="1"/>
    <col min="14083" max="14083" width="6.7109375" style="0" customWidth="1"/>
    <col min="14084" max="14084" width="9.8515625" style="0" customWidth="1"/>
    <col min="14085" max="14085" width="5.421875" style="0" bestFit="1" customWidth="1"/>
    <col min="14086" max="14086" width="6.421875" style="0" bestFit="1" customWidth="1"/>
    <col min="14087" max="14183" width="9.140625" style="0" hidden="1" customWidth="1"/>
    <col min="14184" max="14184" width="8.140625" style="0" customWidth="1"/>
    <col min="14185" max="14185" width="13.7109375" style="0" customWidth="1"/>
    <col min="14186" max="14186" width="14.28125" style="0" customWidth="1"/>
    <col min="14187" max="14187" width="14.00390625" style="0" customWidth="1"/>
    <col min="14337" max="14337" width="4.8515625" style="0" customWidth="1"/>
    <col min="14338" max="14338" width="39.28125" style="0" customWidth="1"/>
    <col min="14339" max="14339" width="6.7109375" style="0" customWidth="1"/>
    <col min="14340" max="14340" width="9.8515625" style="0" customWidth="1"/>
    <col min="14341" max="14341" width="5.421875" style="0" bestFit="1" customWidth="1"/>
    <col min="14342" max="14342" width="6.421875" style="0" bestFit="1" customWidth="1"/>
    <col min="14343" max="14439" width="9.140625" style="0" hidden="1" customWidth="1"/>
    <col min="14440" max="14440" width="8.140625" style="0" customWidth="1"/>
    <col min="14441" max="14441" width="13.7109375" style="0" customWidth="1"/>
    <col min="14442" max="14442" width="14.28125" style="0" customWidth="1"/>
    <col min="14443" max="14443" width="14.00390625" style="0" customWidth="1"/>
    <col min="14593" max="14593" width="4.8515625" style="0" customWidth="1"/>
    <col min="14594" max="14594" width="39.28125" style="0" customWidth="1"/>
    <col min="14595" max="14595" width="6.7109375" style="0" customWidth="1"/>
    <col min="14596" max="14596" width="9.8515625" style="0" customWidth="1"/>
    <col min="14597" max="14597" width="5.421875" style="0" bestFit="1" customWidth="1"/>
    <col min="14598" max="14598" width="6.421875" style="0" bestFit="1" customWidth="1"/>
    <col min="14599" max="14695" width="9.140625" style="0" hidden="1" customWidth="1"/>
    <col min="14696" max="14696" width="8.140625" style="0" customWidth="1"/>
    <col min="14697" max="14697" width="13.7109375" style="0" customWidth="1"/>
    <col min="14698" max="14698" width="14.28125" style="0" customWidth="1"/>
    <col min="14699" max="14699" width="14.00390625" style="0" customWidth="1"/>
    <col min="14849" max="14849" width="4.8515625" style="0" customWidth="1"/>
    <col min="14850" max="14850" width="39.28125" style="0" customWidth="1"/>
    <col min="14851" max="14851" width="6.7109375" style="0" customWidth="1"/>
    <col min="14852" max="14852" width="9.8515625" style="0" customWidth="1"/>
    <col min="14853" max="14853" width="5.421875" style="0" bestFit="1" customWidth="1"/>
    <col min="14854" max="14854" width="6.421875" style="0" bestFit="1" customWidth="1"/>
    <col min="14855" max="14951" width="9.140625" style="0" hidden="1" customWidth="1"/>
    <col min="14952" max="14952" width="8.140625" style="0" customWidth="1"/>
    <col min="14953" max="14953" width="13.7109375" style="0" customWidth="1"/>
    <col min="14954" max="14954" width="14.28125" style="0" customWidth="1"/>
    <col min="14955" max="14955" width="14.00390625" style="0" customWidth="1"/>
    <col min="15105" max="15105" width="4.8515625" style="0" customWidth="1"/>
    <col min="15106" max="15106" width="39.28125" style="0" customWidth="1"/>
    <col min="15107" max="15107" width="6.7109375" style="0" customWidth="1"/>
    <col min="15108" max="15108" width="9.8515625" style="0" customWidth="1"/>
    <col min="15109" max="15109" width="5.421875" style="0" bestFit="1" customWidth="1"/>
    <col min="15110" max="15110" width="6.421875" style="0" bestFit="1" customWidth="1"/>
    <col min="15111" max="15207" width="9.140625" style="0" hidden="1" customWidth="1"/>
    <col min="15208" max="15208" width="8.140625" style="0" customWidth="1"/>
    <col min="15209" max="15209" width="13.7109375" style="0" customWidth="1"/>
    <col min="15210" max="15210" width="14.28125" style="0" customWidth="1"/>
    <col min="15211" max="15211" width="14.00390625" style="0" customWidth="1"/>
    <col min="15361" max="15361" width="4.8515625" style="0" customWidth="1"/>
    <col min="15362" max="15362" width="39.28125" style="0" customWidth="1"/>
    <col min="15363" max="15363" width="6.7109375" style="0" customWidth="1"/>
    <col min="15364" max="15364" width="9.8515625" style="0" customWidth="1"/>
    <col min="15365" max="15365" width="5.421875" style="0" bestFit="1" customWidth="1"/>
    <col min="15366" max="15366" width="6.421875" style="0" bestFit="1" customWidth="1"/>
    <col min="15367" max="15463" width="9.140625" style="0" hidden="1" customWidth="1"/>
    <col min="15464" max="15464" width="8.140625" style="0" customWidth="1"/>
    <col min="15465" max="15465" width="13.7109375" style="0" customWidth="1"/>
    <col min="15466" max="15466" width="14.28125" style="0" customWidth="1"/>
    <col min="15467" max="15467" width="14.00390625" style="0" customWidth="1"/>
    <col min="15617" max="15617" width="4.8515625" style="0" customWidth="1"/>
    <col min="15618" max="15618" width="39.28125" style="0" customWidth="1"/>
    <col min="15619" max="15619" width="6.7109375" style="0" customWidth="1"/>
    <col min="15620" max="15620" width="9.8515625" style="0" customWidth="1"/>
    <col min="15621" max="15621" width="5.421875" style="0" bestFit="1" customWidth="1"/>
    <col min="15622" max="15622" width="6.421875" style="0" bestFit="1" customWidth="1"/>
    <col min="15623" max="15719" width="9.140625" style="0" hidden="1" customWidth="1"/>
    <col min="15720" max="15720" width="8.140625" style="0" customWidth="1"/>
    <col min="15721" max="15721" width="13.7109375" style="0" customWidth="1"/>
    <col min="15722" max="15722" width="14.28125" style="0" customWidth="1"/>
    <col min="15723" max="15723" width="14.00390625" style="0" customWidth="1"/>
    <col min="15873" max="15873" width="4.8515625" style="0" customWidth="1"/>
    <col min="15874" max="15874" width="39.28125" style="0" customWidth="1"/>
    <col min="15875" max="15875" width="6.7109375" style="0" customWidth="1"/>
    <col min="15876" max="15876" width="9.8515625" style="0" customWidth="1"/>
    <col min="15877" max="15877" width="5.421875" style="0" bestFit="1" customWidth="1"/>
    <col min="15878" max="15878" width="6.421875" style="0" bestFit="1" customWidth="1"/>
    <col min="15879" max="15975" width="9.140625" style="0" hidden="1" customWidth="1"/>
    <col min="15976" max="15976" width="8.140625" style="0" customWidth="1"/>
    <col min="15977" max="15977" width="13.7109375" style="0" customWidth="1"/>
    <col min="15978" max="15978" width="14.28125" style="0" customWidth="1"/>
    <col min="15979" max="15979" width="14.00390625" style="0" customWidth="1"/>
    <col min="16129" max="16129" width="4.8515625" style="0" customWidth="1"/>
    <col min="16130" max="16130" width="39.28125" style="0" customWidth="1"/>
    <col min="16131" max="16131" width="6.7109375" style="0" customWidth="1"/>
    <col min="16132" max="16132" width="9.8515625" style="0" customWidth="1"/>
    <col min="16133" max="16133" width="5.421875" style="0" bestFit="1" customWidth="1"/>
    <col min="16134" max="16134" width="6.421875" style="0" bestFit="1" customWidth="1"/>
    <col min="16135" max="16231" width="9.140625" style="0" hidden="1" customWidth="1"/>
    <col min="16232" max="16232" width="8.140625" style="0" customWidth="1"/>
    <col min="16233" max="16233" width="13.7109375" style="0" customWidth="1"/>
    <col min="16234" max="16234" width="14.28125" style="0" customWidth="1"/>
    <col min="16235" max="16235" width="14.00390625" style="0" customWidth="1"/>
  </cols>
  <sheetData>
    <row r="1" ht="15">
      <c r="DA1" s="25" t="s">
        <v>61</v>
      </c>
    </row>
    <row r="2" spans="1:108" ht="15.75" customHeight="1">
      <c r="A2" s="121" t="s">
        <v>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</row>
    <row r="3" spans="1:108" ht="16.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</row>
    <row r="4" spans="1:107" ht="15" customHeight="1">
      <c r="A4" s="113" t="s">
        <v>0</v>
      </c>
      <c r="B4" s="115" t="s">
        <v>1</v>
      </c>
      <c r="C4" s="2" t="s">
        <v>2</v>
      </c>
      <c r="D4" s="3" t="s">
        <v>3</v>
      </c>
      <c r="E4" s="2" t="s">
        <v>4</v>
      </c>
      <c r="F4" s="4" t="s">
        <v>5</v>
      </c>
      <c r="G4" s="5">
        <v>42370</v>
      </c>
      <c r="H4" s="6" t="s">
        <v>6</v>
      </c>
      <c r="I4" s="7" t="s">
        <v>7</v>
      </c>
      <c r="J4" s="8"/>
      <c r="K4" s="6" t="s">
        <v>8</v>
      </c>
      <c r="L4" s="9">
        <v>42401</v>
      </c>
      <c r="M4" s="7" t="s">
        <v>9</v>
      </c>
      <c r="N4" s="8"/>
      <c r="O4" s="6" t="s">
        <v>8</v>
      </c>
      <c r="P4" s="9">
        <v>42430</v>
      </c>
      <c r="Q4" s="7" t="s">
        <v>10</v>
      </c>
      <c r="R4" s="8"/>
      <c r="S4" s="6" t="s">
        <v>8</v>
      </c>
      <c r="T4" s="10">
        <v>42461</v>
      </c>
      <c r="U4" s="7" t="s">
        <v>11</v>
      </c>
      <c r="V4" s="7"/>
      <c r="W4" s="6" t="s">
        <v>8</v>
      </c>
      <c r="X4" s="9">
        <v>42491</v>
      </c>
      <c r="Y4" s="7" t="s">
        <v>12</v>
      </c>
      <c r="Z4" s="8"/>
      <c r="AA4" s="6" t="s">
        <v>8</v>
      </c>
      <c r="AB4" s="9">
        <v>42522</v>
      </c>
      <c r="AC4" s="7" t="s">
        <v>13</v>
      </c>
      <c r="AD4" s="8"/>
      <c r="AE4" s="6" t="s">
        <v>8</v>
      </c>
      <c r="AF4" s="9">
        <v>42552</v>
      </c>
      <c r="AG4" s="7" t="s">
        <v>14</v>
      </c>
      <c r="AH4" s="8"/>
      <c r="AI4" s="6" t="s">
        <v>8</v>
      </c>
      <c r="AJ4" s="9">
        <v>42583</v>
      </c>
      <c r="AK4" s="7" t="s">
        <v>15</v>
      </c>
      <c r="AL4" s="8"/>
      <c r="AM4" s="6" t="s">
        <v>8</v>
      </c>
      <c r="AN4" s="9">
        <v>42614</v>
      </c>
      <c r="AO4" s="7" t="s">
        <v>16</v>
      </c>
      <c r="AP4" s="8"/>
      <c r="AQ4" s="6" t="s">
        <v>8</v>
      </c>
      <c r="AR4" s="9">
        <v>42644</v>
      </c>
      <c r="AS4" s="7" t="s">
        <v>17</v>
      </c>
      <c r="AT4" s="8"/>
      <c r="AU4" s="6" t="s">
        <v>8</v>
      </c>
      <c r="AV4" s="9">
        <v>42675</v>
      </c>
      <c r="AW4" s="7" t="s">
        <v>18</v>
      </c>
      <c r="AX4" s="8"/>
      <c r="AY4" s="6" t="s">
        <v>8</v>
      </c>
      <c r="AZ4" s="9">
        <v>42705</v>
      </c>
      <c r="BA4" s="7" t="s">
        <v>19</v>
      </c>
      <c r="BB4" s="8"/>
      <c r="BC4" s="6" t="s">
        <v>8</v>
      </c>
      <c r="BD4" s="5">
        <v>42736</v>
      </c>
      <c r="BE4" s="7" t="s">
        <v>7</v>
      </c>
      <c r="BF4" s="8"/>
      <c r="BG4" s="6" t="s">
        <v>8</v>
      </c>
      <c r="BH4" s="9">
        <v>42767</v>
      </c>
      <c r="BI4" s="7" t="s">
        <v>9</v>
      </c>
      <c r="BJ4" s="8"/>
      <c r="BK4" s="6" t="s">
        <v>8</v>
      </c>
      <c r="BL4" s="9">
        <v>42795</v>
      </c>
      <c r="BM4" s="7" t="s">
        <v>10</v>
      </c>
      <c r="BN4" s="8"/>
      <c r="BO4" s="6" t="s">
        <v>8</v>
      </c>
      <c r="BP4" s="10">
        <v>42826</v>
      </c>
      <c r="BQ4" s="7" t="s">
        <v>11</v>
      </c>
      <c r="BR4" s="7"/>
      <c r="BS4" s="6" t="s">
        <v>8</v>
      </c>
      <c r="BT4" s="9">
        <v>42856</v>
      </c>
      <c r="BU4" s="7" t="s">
        <v>12</v>
      </c>
      <c r="BV4" s="8"/>
      <c r="BW4" s="6" t="s">
        <v>8</v>
      </c>
      <c r="BX4" s="9">
        <v>42887</v>
      </c>
      <c r="BY4" s="7" t="s">
        <v>13</v>
      </c>
      <c r="BZ4" s="8"/>
      <c r="CA4" s="6" t="s">
        <v>8</v>
      </c>
      <c r="CB4" s="9">
        <v>42917</v>
      </c>
      <c r="CC4" s="7" t="s">
        <v>14</v>
      </c>
      <c r="CD4" s="8"/>
      <c r="CE4" s="6" t="s">
        <v>8</v>
      </c>
      <c r="CF4" s="9">
        <v>42948</v>
      </c>
      <c r="CG4" s="7" t="s">
        <v>15</v>
      </c>
      <c r="CH4" s="8"/>
      <c r="CI4" s="6" t="s">
        <v>8</v>
      </c>
      <c r="CJ4" s="9">
        <v>42979</v>
      </c>
      <c r="CK4" s="7" t="s">
        <v>16</v>
      </c>
      <c r="CL4" s="8"/>
      <c r="CM4" s="6" t="s">
        <v>8</v>
      </c>
      <c r="CN4" s="9">
        <v>43009</v>
      </c>
      <c r="CO4" s="7" t="s">
        <v>17</v>
      </c>
      <c r="CP4" s="8"/>
      <c r="CQ4" s="6" t="s">
        <v>8</v>
      </c>
      <c r="CR4" s="9">
        <v>43040</v>
      </c>
      <c r="CS4" s="7" t="s">
        <v>18</v>
      </c>
      <c r="CT4" s="8"/>
      <c r="CU4" s="6" t="s">
        <v>8</v>
      </c>
      <c r="CV4" s="9">
        <v>43070</v>
      </c>
      <c r="CW4" s="7" t="s">
        <v>19</v>
      </c>
      <c r="CX4" s="8"/>
      <c r="CY4" s="6" t="s">
        <v>8</v>
      </c>
      <c r="CZ4" s="6" t="s">
        <v>6</v>
      </c>
      <c r="DA4" s="117" t="s">
        <v>20</v>
      </c>
      <c r="DB4" s="119" t="s">
        <v>21</v>
      </c>
      <c r="DC4" s="9" t="s">
        <v>22</v>
      </c>
    </row>
    <row r="5" spans="1:107" ht="19.5" customHeight="1" thickBot="1">
      <c r="A5" s="114"/>
      <c r="B5" s="116"/>
      <c r="C5" s="11" t="s">
        <v>23</v>
      </c>
      <c r="D5" s="12" t="s">
        <v>24</v>
      </c>
      <c r="E5" s="11" t="s">
        <v>25</v>
      </c>
      <c r="F5" s="13" t="s">
        <v>26</v>
      </c>
      <c r="G5" s="14" t="s">
        <v>27</v>
      </c>
      <c r="H5" s="15" t="s">
        <v>28</v>
      </c>
      <c r="I5" s="16" t="s">
        <v>29</v>
      </c>
      <c r="J5" s="12" t="s">
        <v>30</v>
      </c>
      <c r="K5" s="15" t="s">
        <v>31</v>
      </c>
      <c r="L5" s="15" t="s">
        <v>32</v>
      </c>
      <c r="M5" s="16" t="s">
        <v>29</v>
      </c>
      <c r="N5" s="12" t="s">
        <v>30</v>
      </c>
      <c r="O5" s="15" t="s">
        <v>31</v>
      </c>
      <c r="P5" s="15" t="s">
        <v>33</v>
      </c>
      <c r="Q5" s="16" t="s">
        <v>29</v>
      </c>
      <c r="R5" s="12" t="s">
        <v>30</v>
      </c>
      <c r="S5" s="15" t="s">
        <v>31</v>
      </c>
      <c r="T5" s="17" t="s">
        <v>34</v>
      </c>
      <c r="U5" s="18" t="s">
        <v>35</v>
      </c>
      <c r="V5" s="19" t="s">
        <v>30</v>
      </c>
      <c r="W5" s="15" t="s">
        <v>31</v>
      </c>
      <c r="X5" s="15" t="s">
        <v>36</v>
      </c>
      <c r="Y5" s="16" t="s">
        <v>29</v>
      </c>
      <c r="Z5" s="12" t="s">
        <v>30</v>
      </c>
      <c r="AA5" s="15" t="s">
        <v>31</v>
      </c>
      <c r="AB5" s="15" t="s">
        <v>37</v>
      </c>
      <c r="AC5" s="16" t="s">
        <v>29</v>
      </c>
      <c r="AD5" s="12" t="s">
        <v>30</v>
      </c>
      <c r="AE5" s="15" t="s">
        <v>31</v>
      </c>
      <c r="AF5" s="15" t="s">
        <v>36</v>
      </c>
      <c r="AG5" s="16" t="s">
        <v>29</v>
      </c>
      <c r="AH5" s="12" t="s">
        <v>30</v>
      </c>
      <c r="AI5" s="15" t="s">
        <v>31</v>
      </c>
      <c r="AJ5" s="15" t="s">
        <v>36</v>
      </c>
      <c r="AK5" s="16" t="s">
        <v>29</v>
      </c>
      <c r="AL5" s="12" t="s">
        <v>30</v>
      </c>
      <c r="AM5" s="15" t="s">
        <v>31</v>
      </c>
      <c r="AN5" s="15" t="s">
        <v>27</v>
      </c>
      <c r="AO5" s="16" t="s">
        <v>29</v>
      </c>
      <c r="AP5" s="12" t="s">
        <v>30</v>
      </c>
      <c r="AQ5" s="15" t="s">
        <v>31</v>
      </c>
      <c r="AR5" s="15" t="s">
        <v>27</v>
      </c>
      <c r="AS5" s="16" t="s">
        <v>29</v>
      </c>
      <c r="AT5" s="12" t="s">
        <v>30</v>
      </c>
      <c r="AU5" s="15" t="s">
        <v>31</v>
      </c>
      <c r="AV5" s="15" t="s">
        <v>38</v>
      </c>
      <c r="AW5" s="16" t="s">
        <v>29</v>
      </c>
      <c r="AX5" s="12" t="s">
        <v>30</v>
      </c>
      <c r="AY5" s="15" t="s">
        <v>31</v>
      </c>
      <c r="AZ5" s="15" t="s">
        <v>36</v>
      </c>
      <c r="BA5" s="16" t="s">
        <v>29</v>
      </c>
      <c r="BB5" s="12" t="s">
        <v>30</v>
      </c>
      <c r="BC5" s="15" t="s">
        <v>31</v>
      </c>
      <c r="BD5" s="20" t="s">
        <v>27</v>
      </c>
      <c r="BE5" s="16" t="s">
        <v>29</v>
      </c>
      <c r="BF5" s="12" t="s">
        <v>30</v>
      </c>
      <c r="BG5" s="15" t="s">
        <v>31</v>
      </c>
      <c r="BH5" s="15" t="s">
        <v>32</v>
      </c>
      <c r="BI5" s="16" t="s">
        <v>29</v>
      </c>
      <c r="BJ5" s="12" t="s">
        <v>30</v>
      </c>
      <c r="BK5" s="15" t="s">
        <v>31</v>
      </c>
      <c r="BL5" s="15" t="s">
        <v>33</v>
      </c>
      <c r="BM5" s="16" t="s">
        <v>29</v>
      </c>
      <c r="BN5" s="12" t="s">
        <v>30</v>
      </c>
      <c r="BO5" s="15" t="s">
        <v>31</v>
      </c>
      <c r="BP5" s="17" t="s">
        <v>34</v>
      </c>
      <c r="BQ5" s="18" t="s">
        <v>35</v>
      </c>
      <c r="BR5" s="19" t="s">
        <v>30</v>
      </c>
      <c r="BS5" s="15" t="s">
        <v>31</v>
      </c>
      <c r="BT5" s="15" t="s">
        <v>36</v>
      </c>
      <c r="BU5" s="16" t="s">
        <v>29</v>
      </c>
      <c r="BV5" s="12" t="s">
        <v>30</v>
      </c>
      <c r="BW5" s="15" t="s">
        <v>31</v>
      </c>
      <c r="BX5" s="15" t="s">
        <v>37</v>
      </c>
      <c r="BY5" s="16" t="s">
        <v>29</v>
      </c>
      <c r="BZ5" s="12" t="s">
        <v>30</v>
      </c>
      <c r="CA5" s="15" t="s">
        <v>31</v>
      </c>
      <c r="CB5" s="15" t="s">
        <v>36</v>
      </c>
      <c r="CC5" s="16" t="s">
        <v>29</v>
      </c>
      <c r="CD5" s="12" t="s">
        <v>30</v>
      </c>
      <c r="CE5" s="15" t="s">
        <v>31</v>
      </c>
      <c r="CF5" s="15" t="s">
        <v>36</v>
      </c>
      <c r="CG5" s="16" t="s">
        <v>29</v>
      </c>
      <c r="CH5" s="12" t="s">
        <v>30</v>
      </c>
      <c r="CI5" s="15" t="s">
        <v>31</v>
      </c>
      <c r="CJ5" s="15" t="s">
        <v>27</v>
      </c>
      <c r="CK5" s="16" t="s">
        <v>29</v>
      </c>
      <c r="CL5" s="12" t="s">
        <v>30</v>
      </c>
      <c r="CM5" s="15" t="s">
        <v>31</v>
      </c>
      <c r="CN5" s="15" t="s">
        <v>27</v>
      </c>
      <c r="CO5" s="16" t="s">
        <v>29</v>
      </c>
      <c r="CP5" s="12" t="s">
        <v>30</v>
      </c>
      <c r="CQ5" s="15" t="s">
        <v>31</v>
      </c>
      <c r="CR5" s="15" t="s">
        <v>38</v>
      </c>
      <c r="CS5" s="16" t="s">
        <v>29</v>
      </c>
      <c r="CT5" s="12" t="s">
        <v>30</v>
      </c>
      <c r="CU5" s="15" t="s">
        <v>31</v>
      </c>
      <c r="CV5" s="15" t="s">
        <v>36</v>
      </c>
      <c r="CW5" s="16" t="s">
        <v>29</v>
      </c>
      <c r="CX5" s="12" t="s">
        <v>30</v>
      </c>
      <c r="CY5" s="15" t="s">
        <v>31</v>
      </c>
      <c r="CZ5" s="15" t="s">
        <v>28</v>
      </c>
      <c r="DA5" s="118"/>
      <c r="DB5" s="120"/>
      <c r="DC5" s="21">
        <v>44562</v>
      </c>
    </row>
    <row r="6" spans="1:107" ht="15" customHeight="1">
      <c r="A6" s="32">
        <v>1</v>
      </c>
      <c r="B6" s="33" t="s">
        <v>39</v>
      </c>
      <c r="C6" s="33">
        <v>1974</v>
      </c>
      <c r="D6" s="34">
        <v>103026</v>
      </c>
      <c r="E6" s="33">
        <v>15</v>
      </c>
      <c r="F6" s="34">
        <v>500</v>
      </c>
      <c r="G6" s="35">
        <f>'[1]аморт15-16'!CZ4</f>
        <v>1524.1499999999999</v>
      </c>
      <c r="H6" s="36">
        <v>231</v>
      </c>
      <c r="I6" s="37"/>
      <c r="J6" s="34"/>
      <c r="K6" s="38">
        <v>9.49</v>
      </c>
      <c r="L6" s="39">
        <f aca="true" t="shared" si="0" ref="L6:L26">G6-K6</f>
        <v>1514.6599999999999</v>
      </c>
      <c r="M6" s="37"/>
      <c r="N6" s="34"/>
      <c r="O6" s="38">
        <v>9.49</v>
      </c>
      <c r="P6" s="39">
        <f>L6-O6</f>
        <v>1505.1699999999998</v>
      </c>
      <c r="Q6" s="37"/>
      <c r="R6" s="34"/>
      <c r="S6" s="38">
        <v>9.49</v>
      </c>
      <c r="T6" s="40">
        <f>P6-S6</f>
        <v>1495.6799999999998</v>
      </c>
      <c r="U6" s="37"/>
      <c r="V6" s="34"/>
      <c r="W6" s="38">
        <v>9.49</v>
      </c>
      <c r="X6" s="40">
        <f>T6-W6</f>
        <v>1486.1899999999998</v>
      </c>
      <c r="Y6" s="37"/>
      <c r="Z6" s="34"/>
      <c r="AA6" s="38">
        <v>9.49</v>
      </c>
      <c r="AB6" s="40">
        <f>X6-AA6</f>
        <v>1476.6999999999998</v>
      </c>
      <c r="AC6" s="37"/>
      <c r="AD6" s="34"/>
      <c r="AE6" s="38">
        <v>9.49</v>
      </c>
      <c r="AF6" s="40">
        <f aca="true" t="shared" si="1" ref="AF6:AF20">AB6-AE6</f>
        <v>1467.2099999999998</v>
      </c>
      <c r="AG6" s="37"/>
      <c r="AH6" s="34"/>
      <c r="AI6" s="38">
        <v>9.49</v>
      </c>
      <c r="AJ6" s="40">
        <f aca="true" t="shared" si="2" ref="AJ6:AJ20">AF6-AI6</f>
        <v>1457.7199999999998</v>
      </c>
      <c r="AK6" s="37"/>
      <c r="AL6" s="34"/>
      <c r="AM6" s="38">
        <v>9.49</v>
      </c>
      <c r="AN6" s="40">
        <f aca="true" t="shared" si="3" ref="AN6:AN20">AJ6-AM6</f>
        <v>1448.2299999999998</v>
      </c>
      <c r="AO6" s="37"/>
      <c r="AP6" s="34"/>
      <c r="AQ6" s="38">
        <v>9.49</v>
      </c>
      <c r="AR6" s="40">
        <f aca="true" t="shared" si="4" ref="AR6:AR20">AN6-AQ6</f>
        <v>1438.7399999999998</v>
      </c>
      <c r="AS6" s="37"/>
      <c r="AT6" s="34"/>
      <c r="AU6" s="38">
        <v>9.49</v>
      </c>
      <c r="AV6" s="40">
        <f aca="true" t="shared" si="5" ref="AV6:AV20">AR6-AU6</f>
        <v>1429.2499999999998</v>
      </c>
      <c r="AW6" s="37"/>
      <c r="AX6" s="34"/>
      <c r="AY6" s="38">
        <v>9.49</v>
      </c>
      <c r="AZ6" s="40">
        <f aca="true" t="shared" si="6" ref="AZ6:AZ20">AV6-AY6</f>
        <v>1419.7599999999998</v>
      </c>
      <c r="BA6" s="37"/>
      <c r="BB6" s="34"/>
      <c r="BC6" s="41">
        <v>9.49</v>
      </c>
      <c r="BD6" s="42">
        <f aca="true" t="shared" si="7" ref="BD6:BD20">AZ6-BC6</f>
        <v>1410.2699999999998</v>
      </c>
      <c r="BE6" s="37"/>
      <c r="BF6" s="34"/>
      <c r="BG6" s="38">
        <v>9.49</v>
      </c>
      <c r="BH6" s="39">
        <f>BD6-BG6</f>
        <v>1400.7799999999997</v>
      </c>
      <c r="BI6" s="37"/>
      <c r="BJ6" s="34"/>
      <c r="BK6" s="38">
        <v>9.49</v>
      </c>
      <c r="BL6" s="39">
        <f>BH6-BK6</f>
        <v>1391.2899999999997</v>
      </c>
      <c r="BM6" s="37"/>
      <c r="BN6" s="34"/>
      <c r="BO6" s="38">
        <v>9.49</v>
      </c>
      <c r="BP6" s="40">
        <f>BL6-BO6</f>
        <v>1381.7999999999997</v>
      </c>
      <c r="BQ6" s="37"/>
      <c r="BR6" s="34"/>
      <c r="BS6" s="38">
        <v>9.49</v>
      </c>
      <c r="BT6" s="40">
        <f>BP6-BS6</f>
        <v>1372.3099999999997</v>
      </c>
      <c r="BU6" s="37"/>
      <c r="BV6" s="34"/>
      <c r="BW6" s="38">
        <v>9.49</v>
      </c>
      <c r="BX6" s="40">
        <f>BT6-BW6</f>
        <v>1362.8199999999997</v>
      </c>
      <c r="BY6" s="37"/>
      <c r="BZ6" s="34"/>
      <c r="CA6" s="38">
        <v>9.49</v>
      </c>
      <c r="CB6" s="40">
        <f aca="true" t="shared" si="8" ref="CB6:CB20">BX6-CA6</f>
        <v>1353.3299999999997</v>
      </c>
      <c r="CC6" s="37"/>
      <c r="CD6" s="34"/>
      <c r="CE6" s="38">
        <v>9.49</v>
      </c>
      <c r="CF6" s="40">
        <f aca="true" t="shared" si="9" ref="CF6:CF20">CB6-CE6</f>
        <v>1343.8399999999997</v>
      </c>
      <c r="CG6" s="37"/>
      <c r="CH6" s="34"/>
      <c r="CI6" s="38">
        <v>9.49</v>
      </c>
      <c r="CJ6" s="40">
        <f aca="true" t="shared" si="10" ref="CJ6:CJ20">CF6-CI6</f>
        <v>1334.3499999999997</v>
      </c>
      <c r="CK6" s="37"/>
      <c r="CL6" s="34"/>
      <c r="CM6" s="38">
        <v>9.49</v>
      </c>
      <c r="CN6" s="40">
        <f>CJ6-CM6</f>
        <v>1324.8599999999997</v>
      </c>
      <c r="CO6" s="37"/>
      <c r="CP6" s="34"/>
      <c r="CQ6" s="38">
        <v>9.49</v>
      </c>
      <c r="CR6" s="40">
        <f aca="true" t="shared" si="11" ref="CR6:CR20">CN6-CQ6</f>
        <v>1315.3699999999997</v>
      </c>
      <c r="CS6" s="37"/>
      <c r="CT6" s="34"/>
      <c r="CU6" s="38">
        <v>9.49</v>
      </c>
      <c r="CV6" s="40">
        <f aca="true" t="shared" si="12" ref="CV6:CV20">CR6-CU6</f>
        <v>1305.8799999999997</v>
      </c>
      <c r="CW6" s="37"/>
      <c r="CX6" s="34"/>
      <c r="CY6" s="41">
        <v>9.49</v>
      </c>
      <c r="CZ6" s="36">
        <v>232</v>
      </c>
      <c r="DA6" s="43">
        <v>2500</v>
      </c>
      <c r="DB6" s="44">
        <v>1649.64</v>
      </c>
      <c r="DC6" s="44">
        <f>DA6-DB6</f>
        <v>850.3599999999999</v>
      </c>
    </row>
    <row r="7" spans="1:107" ht="15">
      <c r="A7" s="45">
        <v>2</v>
      </c>
      <c r="B7" s="46" t="s">
        <v>40</v>
      </c>
      <c r="C7" s="46">
        <v>1974</v>
      </c>
      <c r="D7" s="47">
        <v>103001</v>
      </c>
      <c r="E7" s="46">
        <v>15</v>
      </c>
      <c r="F7" s="47">
        <v>500</v>
      </c>
      <c r="G7" s="35">
        <f>'[1]аморт15-16'!CZ5</f>
        <v>2053.960000000003</v>
      </c>
      <c r="H7" s="48">
        <v>231</v>
      </c>
      <c r="I7" s="49"/>
      <c r="J7" s="47"/>
      <c r="K7" s="38">
        <v>14.39</v>
      </c>
      <c r="L7" s="39">
        <f t="shared" si="0"/>
        <v>2039.5700000000031</v>
      </c>
      <c r="M7" s="49"/>
      <c r="N7" s="47"/>
      <c r="O7" s="38">
        <v>14.39</v>
      </c>
      <c r="P7" s="39">
        <f aca="true" t="shared" si="13" ref="P7:P20">L7-O7</f>
        <v>2025.180000000003</v>
      </c>
      <c r="Q7" s="49"/>
      <c r="R7" s="47"/>
      <c r="S7" s="38">
        <v>14.39</v>
      </c>
      <c r="T7" s="40">
        <f aca="true" t="shared" si="14" ref="T7:T19">P7-S7</f>
        <v>2010.790000000003</v>
      </c>
      <c r="U7" s="49"/>
      <c r="V7" s="47"/>
      <c r="W7" s="38">
        <v>14.39</v>
      </c>
      <c r="X7" s="40">
        <f aca="true" t="shared" si="15" ref="X7:X20">T7-W7</f>
        <v>1996.4000000000028</v>
      </c>
      <c r="Y7" s="49"/>
      <c r="Z7" s="47"/>
      <c r="AA7" s="38">
        <v>14.39</v>
      </c>
      <c r="AB7" s="40">
        <f aca="true" t="shared" si="16" ref="AB7:AB20">X7-AA7</f>
        <v>1982.0100000000027</v>
      </c>
      <c r="AC7" s="49"/>
      <c r="AD7" s="47"/>
      <c r="AE7" s="38">
        <v>14.39</v>
      </c>
      <c r="AF7" s="40">
        <f t="shared" si="1"/>
        <v>1967.6200000000026</v>
      </c>
      <c r="AG7" s="49"/>
      <c r="AH7" s="47"/>
      <c r="AI7" s="38">
        <v>14.39</v>
      </c>
      <c r="AJ7" s="40">
        <f t="shared" si="2"/>
        <v>1953.2300000000025</v>
      </c>
      <c r="AK7" s="49"/>
      <c r="AL7" s="47"/>
      <c r="AM7" s="38">
        <v>14.39</v>
      </c>
      <c r="AN7" s="40">
        <f t="shared" si="3"/>
        <v>1938.8400000000024</v>
      </c>
      <c r="AO7" s="49"/>
      <c r="AP7" s="47"/>
      <c r="AQ7" s="38">
        <v>14.39</v>
      </c>
      <c r="AR7" s="40">
        <f t="shared" si="4"/>
        <v>1924.4500000000023</v>
      </c>
      <c r="AS7" s="49"/>
      <c r="AT7" s="47"/>
      <c r="AU7" s="38">
        <v>14.39</v>
      </c>
      <c r="AV7" s="40">
        <f t="shared" si="5"/>
        <v>1910.0600000000022</v>
      </c>
      <c r="AW7" s="49"/>
      <c r="AX7" s="47"/>
      <c r="AY7" s="38">
        <v>14.39</v>
      </c>
      <c r="AZ7" s="40">
        <f t="shared" si="6"/>
        <v>1895.6700000000021</v>
      </c>
      <c r="BA7" s="49"/>
      <c r="BB7" s="47"/>
      <c r="BC7" s="41">
        <v>14.39</v>
      </c>
      <c r="BD7" s="42">
        <f t="shared" si="7"/>
        <v>1881.280000000002</v>
      </c>
      <c r="BE7" s="49"/>
      <c r="BF7" s="47"/>
      <c r="BG7" s="38">
        <v>14.39</v>
      </c>
      <c r="BH7" s="39">
        <f aca="true" t="shared" si="17" ref="BH7:BH20">BD7-BG7</f>
        <v>1866.890000000002</v>
      </c>
      <c r="BI7" s="49"/>
      <c r="BJ7" s="47"/>
      <c r="BK7" s="38">
        <v>14.39</v>
      </c>
      <c r="BL7" s="39">
        <f aca="true" t="shared" si="18" ref="BL7:BL20">BH7-BK7</f>
        <v>1852.5000000000018</v>
      </c>
      <c r="BM7" s="49"/>
      <c r="BN7" s="47"/>
      <c r="BO7" s="38">
        <v>14.39</v>
      </c>
      <c r="BP7" s="40">
        <f aca="true" t="shared" si="19" ref="BP7:BP19">BL7-BO7</f>
        <v>1838.1100000000017</v>
      </c>
      <c r="BQ7" s="49"/>
      <c r="BR7" s="47"/>
      <c r="BS7" s="38">
        <v>14.39</v>
      </c>
      <c r="BT7" s="40">
        <f aca="true" t="shared" si="20" ref="BT7:BT20">BP7-BS7</f>
        <v>1823.7200000000016</v>
      </c>
      <c r="BU7" s="49"/>
      <c r="BV7" s="47"/>
      <c r="BW7" s="38">
        <v>14.39</v>
      </c>
      <c r="BX7" s="40">
        <f aca="true" t="shared" si="21" ref="BX7:BX20">BT7-BW7</f>
        <v>1809.3300000000015</v>
      </c>
      <c r="BY7" s="49"/>
      <c r="BZ7" s="47"/>
      <c r="CA7" s="38">
        <v>14.39</v>
      </c>
      <c r="CB7" s="40">
        <f t="shared" si="8"/>
        <v>1794.9400000000014</v>
      </c>
      <c r="CC7" s="49"/>
      <c r="CD7" s="47"/>
      <c r="CE7" s="38">
        <v>14.39</v>
      </c>
      <c r="CF7" s="40">
        <f t="shared" si="9"/>
        <v>1780.5500000000013</v>
      </c>
      <c r="CG7" s="49"/>
      <c r="CH7" s="47"/>
      <c r="CI7" s="38">
        <v>14.39</v>
      </c>
      <c r="CJ7" s="40">
        <f t="shared" si="10"/>
        <v>1766.1600000000012</v>
      </c>
      <c r="CK7" s="49"/>
      <c r="CL7" s="47"/>
      <c r="CM7" s="38">
        <v>14.39</v>
      </c>
      <c r="CN7" s="40">
        <f aca="true" t="shared" si="22" ref="CN7:CN20">CJ7-CM7</f>
        <v>1751.7700000000011</v>
      </c>
      <c r="CO7" s="49"/>
      <c r="CP7" s="47"/>
      <c r="CQ7" s="38">
        <v>14.39</v>
      </c>
      <c r="CR7" s="40">
        <f t="shared" si="11"/>
        <v>1737.380000000001</v>
      </c>
      <c r="CS7" s="49"/>
      <c r="CT7" s="47"/>
      <c r="CU7" s="38">
        <v>14.39</v>
      </c>
      <c r="CV7" s="40">
        <f t="shared" si="12"/>
        <v>1722.990000000001</v>
      </c>
      <c r="CW7" s="49"/>
      <c r="CX7" s="47"/>
      <c r="CY7" s="41">
        <v>14.39</v>
      </c>
      <c r="CZ7" s="48">
        <v>232</v>
      </c>
      <c r="DA7" s="50">
        <v>3500</v>
      </c>
      <c r="DB7" s="51">
        <v>2467.73</v>
      </c>
      <c r="DC7" s="51">
        <f aca="true" t="shared" si="23" ref="DC7:DC30">DA7-DB7</f>
        <v>1032.27</v>
      </c>
    </row>
    <row r="8" spans="1:107" ht="15">
      <c r="A8" s="45">
        <v>3</v>
      </c>
      <c r="B8" s="46" t="s">
        <v>41</v>
      </c>
      <c r="C8" s="46">
        <v>1974</v>
      </c>
      <c r="D8" s="47">
        <v>103002</v>
      </c>
      <c r="E8" s="46">
        <v>20</v>
      </c>
      <c r="F8" s="47">
        <v>1000</v>
      </c>
      <c r="G8" s="35">
        <f>'[1]аморт15-16'!CZ6</f>
        <v>8432.499999999993</v>
      </c>
      <c r="H8" s="48">
        <v>91</v>
      </c>
      <c r="I8" s="49"/>
      <c r="J8" s="47"/>
      <c r="K8" s="38">
        <v>40.77</v>
      </c>
      <c r="L8" s="39">
        <f t="shared" si="0"/>
        <v>8391.729999999992</v>
      </c>
      <c r="M8" s="49"/>
      <c r="N8" s="47"/>
      <c r="O8" s="38">
        <v>40.77</v>
      </c>
      <c r="P8" s="39">
        <f t="shared" si="13"/>
        <v>8350.959999999992</v>
      </c>
      <c r="Q8" s="49"/>
      <c r="R8" s="47"/>
      <c r="S8" s="38">
        <v>9.46</v>
      </c>
      <c r="T8" s="40">
        <f t="shared" si="14"/>
        <v>8341.499999999993</v>
      </c>
      <c r="U8" s="49"/>
      <c r="V8" s="47"/>
      <c r="W8" s="38">
        <v>40.77</v>
      </c>
      <c r="X8" s="40">
        <f t="shared" si="15"/>
        <v>8300.729999999992</v>
      </c>
      <c r="Y8" s="49"/>
      <c r="Z8" s="47"/>
      <c r="AA8" s="38">
        <v>40.77</v>
      </c>
      <c r="AB8" s="40">
        <f t="shared" si="16"/>
        <v>8259.959999999992</v>
      </c>
      <c r="AC8" s="49"/>
      <c r="AD8" s="47"/>
      <c r="AE8" s="38">
        <v>40.77</v>
      </c>
      <c r="AF8" s="40">
        <f t="shared" si="1"/>
        <v>8219.189999999991</v>
      </c>
      <c r="AG8" s="49"/>
      <c r="AH8" s="47"/>
      <c r="AI8" s="38">
        <v>40.77</v>
      </c>
      <c r="AJ8" s="40">
        <f t="shared" si="2"/>
        <v>8178.419999999991</v>
      </c>
      <c r="AK8" s="49"/>
      <c r="AL8" s="47"/>
      <c r="AM8" s="38">
        <v>40.77</v>
      </c>
      <c r="AN8" s="40">
        <f t="shared" si="3"/>
        <v>8137.6499999999905</v>
      </c>
      <c r="AO8" s="49"/>
      <c r="AP8" s="47"/>
      <c r="AQ8" s="38">
        <v>40.77</v>
      </c>
      <c r="AR8" s="40">
        <f t="shared" si="4"/>
        <v>8096.87999999999</v>
      </c>
      <c r="AS8" s="49"/>
      <c r="AT8" s="47"/>
      <c r="AU8" s="38">
        <v>40.77</v>
      </c>
      <c r="AV8" s="40">
        <f t="shared" si="5"/>
        <v>8056.10999999999</v>
      </c>
      <c r="AW8" s="49"/>
      <c r="AX8" s="47"/>
      <c r="AY8" s="38">
        <v>40.77</v>
      </c>
      <c r="AZ8" s="40">
        <f t="shared" si="6"/>
        <v>8015.339999999989</v>
      </c>
      <c r="BA8" s="49"/>
      <c r="BB8" s="47"/>
      <c r="BC8" s="41">
        <v>40.77</v>
      </c>
      <c r="BD8" s="42">
        <f t="shared" si="7"/>
        <v>7974.569999999989</v>
      </c>
      <c r="BE8" s="49"/>
      <c r="BF8" s="47"/>
      <c r="BG8" s="38">
        <v>40.77</v>
      </c>
      <c r="BH8" s="39">
        <f t="shared" si="17"/>
        <v>7933.799999999988</v>
      </c>
      <c r="BI8" s="49"/>
      <c r="BJ8" s="47"/>
      <c r="BK8" s="38">
        <v>40.77</v>
      </c>
      <c r="BL8" s="39">
        <f t="shared" si="18"/>
        <v>7893.029999999988</v>
      </c>
      <c r="BM8" s="49"/>
      <c r="BN8" s="47"/>
      <c r="BO8" s="38">
        <v>9.46</v>
      </c>
      <c r="BP8" s="40">
        <f t="shared" si="19"/>
        <v>7883.569999999988</v>
      </c>
      <c r="BQ8" s="49"/>
      <c r="BR8" s="47"/>
      <c r="BS8" s="38">
        <v>40.77</v>
      </c>
      <c r="BT8" s="40">
        <f t="shared" si="20"/>
        <v>7842.799999999987</v>
      </c>
      <c r="BU8" s="49"/>
      <c r="BV8" s="47"/>
      <c r="BW8" s="38">
        <v>40.77</v>
      </c>
      <c r="BX8" s="40">
        <f t="shared" si="21"/>
        <v>7802.029999999987</v>
      </c>
      <c r="BY8" s="49"/>
      <c r="BZ8" s="47"/>
      <c r="CA8" s="38">
        <v>40.77</v>
      </c>
      <c r="CB8" s="40">
        <f t="shared" si="8"/>
        <v>7761.259999999987</v>
      </c>
      <c r="CC8" s="49"/>
      <c r="CD8" s="47"/>
      <c r="CE8" s="38">
        <v>40.77</v>
      </c>
      <c r="CF8" s="40">
        <f t="shared" si="9"/>
        <v>7720.489999999986</v>
      </c>
      <c r="CG8" s="49"/>
      <c r="CH8" s="47"/>
      <c r="CI8" s="38">
        <v>40.77</v>
      </c>
      <c r="CJ8" s="40">
        <f t="shared" si="10"/>
        <v>7679.719999999986</v>
      </c>
      <c r="CK8" s="49"/>
      <c r="CL8" s="47"/>
      <c r="CM8" s="38">
        <v>40.77</v>
      </c>
      <c r="CN8" s="40">
        <f t="shared" si="22"/>
        <v>7638.949999999985</v>
      </c>
      <c r="CO8" s="49"/>
      <c r="CP8" s="47"/>
      <c r="CQ8" s="38">
        <v>40.77</v>
      </c>
      <c r="CR8" s="40">
        <f t="shared" si="11"/>
        <v>7598.179999999985</v>
      </c>
      <c r="CS8" s="49"/>
      <c r="CT8" s="47"/>
      <c r="CU8" s="38">
        <v>40.77</v>
      </c>
      <c r="CV8" s="40">
        <f t="shared" si="12"/>
        <v>7557.409999999984</v>
      </c>
      <c r="CW8" s="49"/>
      <c r="CX8" s="47"/>
      <c r="CY8" s="41">
        <v>40.77</v>
      </c>
      <c r="CZ8" s="48">
        <v>91</v>
      </c>
      <c r="DA8" s="50">
        <v>22386.98</v>
      </c>
      <c r="DB8" s="51">
        <v>16755.22</v>
      </c>
      <c r="DC8" s="51">
        <f t="shared" si="23"/>
        <v>5631.759999999998</v>
      </c>
    </row>
    <row r="9" spans="1:107" ht="15">
      <c r="A9" s="45">
        <v>4</v>
      </c>
      <c r="B9" s="46" t="s">
        <v>42</v>
      </c>
      <c r="C9" s="46">
        <v>1974</v>
      </c>
      <c r="D9" s="47">
        <v>103003</v>
      </c>
      <c r="E9" s="46">
        <v>15</v>
      </c>
      <c r="F9" s="47">
        <v>1000</v>
      </c>
      <c r="G9" s="35">
        <f>'[1]аморт15-16'!CZ7</f>
        <v>6219.78</v>
      </c>
      <c r="H9" s="48">
        <v>231</v>
      </c>
      <c r="I9" s="49"/>
      <c r="J9" s="47"/>
      <c r="K9" s="38">
        <v>43.5</v>
      </c>
      <c r="L9" s="39">
        <f t="shared" si="0"/>
        <v>6176.28</v>
      </c>
      <c r="M9" s="49"/>
      <c r="N9" s="47"/>
      <c r="O9" s="38">
        <v>43.5</v>
      </c>
      <c r="P9" s="39">
        <f t="shared" si="13"/>
        <v>6132.78</v>
      </c>
      <c r="Q9" s="49"/>
      <c r="R9" s="47"/>
      <c r="S9" s="38">
        <v>43.5</v>
      </c>
      <c r="T9" s="40">
        <f t="shared" si="14"/>
        <v>6089.28</v>
      </c>
      <c r="U9" s="49"/>
      <c r="V9" s="47"/>
      <c r="W9" s="38">
        <v>43.5</v>
      </c>
      <c r="X9" s="40">
        <f t="shared" si="15"/>
        <v>6045.78</v>
      </c>
      <c r="Y9" s="49"/>
      <c r="Z9" s="47"/>
      <c r="AA9" s="38">
        <v>43.5</v>
      </c>
      <c r="AB9" s="40">
        <f t="shared" si="16"/>
        <v>6002.28</v>
      </c>
      <c r="AC9" s="49"/>
      <c r="AD9" s="47"/>
      <c r="AE9" s="38">
        <v>43.5</v>
      </c>
      <c r="AF9" s="40">
        <f t="shared" si="1"/>
        <v>5958.78</v>
      </c>
      <c r="AG9" s="49"/>
      <c r="AH9" s="47"/>
      <c r="AI9" s="38">
        <v>43.5</v>
      </c>
      <c r="AJ9" s="40">
        <f t="shared" si="2"/>
        <v>5915.28</v>
      </c>
      <c r="AK9" s="49"/>
      <c r="AL9" s="47"/>
      <c r="AM9" s="38">
        <v>43.5</v>
      </c>
      <c r="AN9" s="40">
        <f t="shared" si="3"/>
        <v>5871.78</v>
      </c>
      <c r="AO9" s="49"/>
      <c r="AP9" s="47"/>
      <c r="AQ9" s="38">
        <v>43.5</v>
      </c>
      <c r="AR9" s="40">
        <f t="shared" si="4"/>
        <v>5828.28</v>
      </c>
      <c r="AS9" s="49"/>
      <c r="AT9" s="47"/>
      <c r="AU9" s="38">
        <v>43.5</v>
      </c>
      <c r="AV9" s="40">
        <f t="shared" si="5"/>
        <v>5784.78</v>
      </c>
      <c r="AW9" s="49"/>
      <c r="AX9" s="47"/>
      <c r="AY9" s="38">
        <v>43.5</v>
      </c>
      <c r="AZ9" s="40">
        <f t="shared" si="6"/>
        <v>5741.28</v>
      </c>
      <c r="BA9" s="49"/>
      <c r="BB9" s="47"/>
      <c r="BC9" s="41">
        <v>43.5</v>
      </c>
      <c r="BD9" s="42">
        <f t="shared" si="7"/>
        <v>5697.78</v>
      </c>
      <c r="BE9" s="49"/>
      <c r="BF9" s="47"/>
      <c r="BG9" s="38">
        <v>43.5</v>
      </c>
      <c r="BH9" s="39">
        <f t="shared" si="17"/>
        <v>5654.28</v>
      </c>
      <c r="BI9" s="49"/>
      <c r="BJ9" s="47"/>
      <c r="BK9" s="38">
        <v>43.5</v>
      </c>
      <c r="BL9" s="39">
        <f t="shared" si="18"/>
        <v>5610.78</v>
      </c>
      <c r="BM9" s="49"/>
      <c r="BN9" s="47"/>
      <c r="BO9" s="38">
        <v>43.5</v>
      </c>
      <c r="BP9" s="40">
        <f t="shared" si="19"/>
        <v>5567.28</v>
      </c>
      <c r="BQ9" s="49"/>
      <c r="BR9" s="47"/>
      <c r="BS9" s="38">
        <v>43.5</v>
      </c>
      <c r="BT9" s="40">
        <f t="shared" si="20"/>
        <v>5523.78</v>
      </c>
      <c r="BU9" s="49"/>
      <c r="BV9" s="47"/>
      <c r="BW9" s="38">
        <v>43.5</v>
      </c>
      <c r="BX9" s="40">
        <f t="shared" si="21"/>
        <v>5480.28</v>
      </c>
      <c r="BY9" s="49"/>
      <c r="BZ9" s="47"/>
      <c r="CA9" s="38">
        <v>43.5</v>
      </c>
      <c r="CB9" s="40">
        <f t="shared" si="8"/>
        <v>5436.78</v>
      </c>
      <c r="CC9" s="49"/>
      <c r="CD9" s="47"/>
      <c r="CE9" s="38">
        <v>43.5</v>
      </c>
      <c r="CF9" s="40">
        <f t="shared" si="9"/>
        <v>5393.28</v>
      </c>
      <c r="CG9" s="49"/>
      <c r="CH9" s="47"/>
      <c r="CI9" s="38">
        <v>43.5</v>
      </c>
      <c r="CJ9" s="40">
        <f t="shared" si="10"/>
        <v>5349.78</v>
      </c>
      <c r="CK9" s="49"/>
      <c r="CL9" s="47"/>
      <c r="CM9" s="38">
        <v>43.5</v>
      </c>
      <c r="CN9" s="40">
        <f t="shared" si="22"/>
        <v>5306.28</v>
      </c>
      <c r="CO9" s="49"/>
      <c r="CP9" s="47"/>
      <c r="CQ9" s="38">
        <v>43.5</v>
      </c>
      <c r="CR9" s="40">
        <f t="shared" si="11"/>
        <v>5262.78</v>
      </c>
      <c r="CS9" s="49"/>
      <c r="CT9" s="47"/>
      <c r="CU9" s="38">
        <v>43.5</v>
      </c>
      <c r="CV9" s="40">
        <f t="shared" si="12"/>
        <v>5219.28</v>
      </c>
      <c r="CW9" s="49"/>
      <c r="CX9" s="47"/>
      <c r="CY9" s="41">
        <v>43.5</v>
      </c>
      <c r="CZ9" s="48">
        <v>232</v>
      </c>
      <c r="DA9" s="50">
        <v>10000</v>
      </c>
      <c r="DB9" s="51">
        <v>6868.72</v>
      </c>
      <c r="DC9" s="51">
        <f t="shared" si="23"/>
        <v>3131.2799999999997</v>
      </c>
    </row>
    <row r="10" spans="1:107" ht="15">
      <c r="A10" s="45">
        <v>5</v>
      </c>
      <c r="B10" s="46" t="s">
        <v>43</v>
      </c>
      <c r="C10" s="46">
        <v>1974</v>
      </c>
      <c r="D10" s="47">
        <v>103004</v>
      </c>
      <c r="E10" s="46">
        <v>15</v>
      </c>
      <c r="F10" s="47">
        <v>1000</v>
      </c>
      <c r="G10" s="35">
        <f>'[1]аморт15-16'!CZ8</f>
        <v>5448.020000000007</v>
      </c>
      <c r="H10" s="48">
        <v>231</v>
      </c>
      <c r="I10" s="49"/>
      <c r="J10" s="47"/>
      <c r="K10" s="38">
        <v>37.07</v>
      </c>
      <c r="L10" s="39">
        <f t="shared" si="0"/>
        <v>5410.950000000007</v>
      </c>
      <c r="M10" s="49"/>
      <c r="N10" s="47"/>
      <c r="O10" s="38">
        <v>37.07</v>
      </c>
      <c r="P10" s="39">
        <f t="shared" si="13"/>
        <v>5373.880000000007</v>
      </c>
      <c r="Q10" s="49"/>
      <c r="R10" s="47"/>
      <c r="S10" s="38">
        <v>37.07</v>
      </c>
      <c r="T10" s="40">
        <f t="shared" si="14"/>
        <v>5336.810000000008</v>
      </c>
      <c r="U10" s="49"/>
      <c r="V10" s="47"/>
      <c r="W10" s="38">
        <v>37.07</v>
      </c>
      <c r="X10" s="40">
        <f t="shared" si="15"/>
        <v>5299.740000000008</v>
      </c>
      <c r="Y10" s="49"/>
      <c r="Z10" s="47"/>
      <c r="AA10" s="38">
        <v>37.07</v>
      </c>
      <c r="AB10" s="40">
        <f t="shared" si="16"/>
        <v>5262.670000000008</v>
      </c>
      <c r="AC10" s="49"/>
      <c r="AD10" s="47"/>
      <c r="AE10" s="38">
        <v>37.07</v>
      </c>
      <c r="AF10" s="40">
        <f t="shared" si="1"/>
        <v>5225.600000000009</v>
      </c>
      <c r="AG10" s="49"/>
      <c r="AH10" s="47"/>
      <c r="AI10" s="38">
        <v>37.07</v>
      </c>
      <c r="AJ10" s="40">
        <f t="shared" si="2"/>
        <v>5188.530000000009</v>
      </c>
      <c r="AK10" s="49"/>
      <c r="AL10" s="47"/>
      <c r="AM10" s="38">
        <v>37.07</v>
      </c>
      <c r="AN10" s="40">
        <f t="shared" si="3"/>
        <v>5151.460000000009</v>
      </c>
      <c r="AO10" s="49"/>
      <c r="AP10" s="47"/>
      <c r="AQ10" s="38">
        <v>37.07</v>
      </c>
      <c r="AR10" s="40">
        <f t="shared" si="4"/>
        <v>5114.390000000009</v>
      </c>
      <c r="AS10" s="49"/>
      <c r="AT10" s="47"/>
      <c r="AU10" s="38">
        <v>37.07</v>
      </c>
      <c r="AV10" s="40">
        <f t="shared" si="5"/>
        <v>5077.32000000001</v>
      </c>
      <c r="AW10" s="49"/>
      <c r="AX10" s="47"/>
      <c r="AY10" s="38">
        <v>37.07</v>
      </c>
      <c r="AZ10" s="40">
        <f t="shared" si="6"/>
        <v>5040.25000000001</v>
      </c>
      <c r="BA10" s="49"/>
      <c r="BB10" s="47"/>
      <c r="BC10" s="41">
        <v>37.07</v>
      </c>
      <c r="BD10" s="42">
        <f t="shared" si="7"/>
        <v>5003.18000000001</v>
      </c>
      <c r="BE10" s="49"/>
      <c r="BF10" s="47"/>
      <c r="BG10" s="38">
        <v>37.07</v>
      </c>
      <c r="BH10" s="39">
        <f t="shared" si="17"/>
        <v>4966.110000000011</v>
      </c>
      <c r="BI10" s="49"/>
      <c r="BJ10" s="47"/>
      <c r="BK10" s="38">
        <v>37.07</v>
      </c>
      <c r="BL10" s="39">
        <f t="shared" si="18"/>
        <v>4929.040000000011</v>
      </c>
      <c r="BM10" s="49"/>
      <c r="BN10" s="47"/>
      <c r="BO10" s="38">
        <v>37.07</v>
      </c>
      <c r="BP10" s="40">
        <f t="shared" si="19"/>
        <v>4891.970000000011</v>
      </c>
      <c r="BQ10" s="49"/>
      <c r="BR10" s="47"/>
      <c r="BS10" s="38">
        <v>37.07</v>
      </c>
      <c r="BT10" s="40">
        <f t="shared" si="20"/>
        <v>4854.9000000000115</v>
      </c>
      <c r="BU10" s="49"/>
      <c r="BV10" s="47"/>
      <c r="BW10" s="38">
        <v>37.07</v>
      </c>
      <c r="BX10" s="40">
        <f t="shared" si="21"/>
        <v>4817.830000000012</v>
      </c>
      <c r="BY10" s="49"/>
      <c r="BZ10" s="47"/>
      <c r="CA10" s="38">
        <v>37.07</v>
      </c>
      <c r="CB10" s="40">
        <f t="shared" si="8"/>
        <v>4780.760000000012</v>
      </c>
      <c r="CC10" s="49"/>
      <c r="CD10" s="47"/>
      <c r="CE10" s="38">
        <v>37.07</v>
      </c>
      <c r="CF10" s="40">
        <f t="shared" si="9"/>
        <v>4743.690000000012</v>
      </c>
      <c r="CG10" s="49"/>
      <c r="CH10" s="47"/>
      <c r="CI10" s="38">
        <v>37.07</v>
      </c>
      <c r="CJ10" s="40">
        <f t="shared" si="10"/>
        <v>4706.620000000013</v>
      </c>
      <c r="CK10" s="49"/>
      <c r="CL10" s="47"/>
      <c r="CM10" s="38">
        <v>37.07</v>
      </c>
      <c r="CN10" s="40">
        <f t="shared" si="22"/>
        <v>4669.550000000013</v>
      </c>
      <c r="CO10" s="49"/>
      <c r="CP10" s="47"/>
      <c r="CQ10" s="38">
        <v>37.07</v>
      </c>
      <c r="CR10" s="40">
        <f t="shared" si="11"/>
        <v>4632.480000000013</v>
      </c>
      <c r="CS10" s="49"/>
      <c r="CT10" s="47"/>
      <c r="CU10" s="38">
        <v>37.07</v>
      </c>
      <c r="CV10" s="40">
        <f t="shared" si="12"/>
        <v>4595.4100000000135</v>
      </c>
      <c r="CW10" s="49"/>
      <c r="CX10" s="47"/>
      <c r="CY10" s="41">
        <v>37.07</v>
      </c>
      <c r="CZ10" s="48">
        <v>232</v>
      </c>
      <c r="DA10" s="50">
        <v>10233.17</v>
      </c>
      <c r="DB10" s="51">
        <v>7417.12</v>
      </c>
      <c r="DC10" s="51">
        <f t="shared" si="23"/>
        <v>2816.05</v>
      </c>
    </row>
    <row r="11" spans="1:107" ht="15">
      <c r="A11" s="45">
        <v>6</v>
      </c>
      <c r="B11" s="46" t="s">
        <v>44</v>
      </c>
      <c r="C11" s="46">
        <v>1974</v>
      </c>
      <c r="D11" s="47">
        <v>103005</v>
      </c>
      <c r="E11" s="46">
        <v>20</v>
      </c>
      <c r="F11" s="47">
        <v>1000</v>
      </c>
      <c r="G11" s="35">
        <f>'[1]аморт15-16'!CZ9</f>
        <v>2575</v>
      </c>
      <c r="H11" s="48">
        <v>232</v>
      </c>
      <c r="I11" s="49"/>
      <c r="J11" s="47"/>
      <c r="K11" s="38">
        <v>8.75</v>
      </c>
      <c r="L11" s="39">
        <f t="shared" si="0"/>
        <v>2566.25</v>
      </c>
      <c r="M11" s="49"/>
      <c r="N11" s="47"/>
      <c r="O11" s="38">
        <v>8.75</v>
      </c>
      <c r="P11" s="39">
        <f t="shared" si="13"/>
        <v>2557.5</v>
      </c>
      <c r="Q11" s="49"/>
      <c r="R11" s="47"/>
      <c r="S11" s="38">
        <v>8.75</v>
      </c>
      <c r="T11" s="40">
        <f t="shared" si="14"/>
        <v>2548.75</v>
      </c>
      <c r="U11" s="49"/>
      <c r="V11" s="47"/>
      <c r="W11" s="38">
        <v>8.75</v>
      </c>
      <c r="X11" s="40">
        <f t="shared" si="15"/>
        <v>2540</v>
      </c>
      <c r="Y11" s="49"/>
      <c r="Z11" s="47"/>
      <c r="AA11" s="38">
        <v>8.75</v>
      </c>
      <c r="AB11" s="40">
        <f t="shared" si="16"/>
        <v>2531.25</v>
      </c>
      <c r="AC11" s="49"/>
      <c r="AD11" s="47"/>
      <c r="AE11" s="38">
        <v>8.75</v>
      </c>
      <c r="AF11" s="40">
        <f t="shared" si="1"/>
        <v>2522.5</v>
      </c>
      <c r="AG11" s="49"/>
      <c r="AH11" s="47"/>
      <c r="AI11" s="38">
        <v>8.75</v>
      </c>
      <c r="AJ11" s="40">
        <f t="shared" si="2"/>
        <v>2513.75</v>
      </c>
      <c r="AK11" s="49"/>
      <c r="AL11" s="47"/>
      <c r="AM11" s="38">
        <v>8.75</v>
      </c>
      <c r="AN11" s="40">
        <f t="shared" si="3"/>
        <v>2505</v>
      </c>
      <c r="AO11" s="49"/>
      <c r="AP11" s="47"/>
      <c r="AQ11" s="38">
        <v>8.75</v>
      </c>
      <c r="AR11" s="40">
        <f t="shared" si="4"/>
        <v>2496.25</v>
      </c>
      <c r="AS11" s="49"/>
      <c r="AT11" s="47"/>
      <c r="AU11" s="38">
        <v>8.75</v>
      </c>
      <c r="AV11" s="40">
        <f t="shared" si="5"/>
        <v>2487.5</v>
      </c>
      <c r="AW11" s="49"/>
      <c r="AX11" s="47"/>
      <c r="AY11" s="38">
        <v>8.75</v>
      </c>
      <c r="AZ11" s="40">
        <f t="shared" si="6"/>
        <v>2478.75</v>
      </c>
      <c r="BA11" s="49"/>
      <c r="BB11" s="47"/>
      <c r="BC11" s="41">
        <v>8.75</v>
      </c>
      <c r="BD11" s="42">
        <f t="shared" si="7"/>
        <v>2470</v>
      </c>
      <c r="BE11" s="49"/>
      <c r="BF11" s="47"/>
      <c r="BG11" s="38">
        <v>8.75</v>
      </c>
      <c r="BH11" s="39">
        <f t="shared" si="17"/>
        <v>2461.25</v>
      </c>
      <c r="BI11" s="49"/>
      <c r="BJ11" s="47"/>
      <c r="BK11" s="38">
        <v>8.75</v>
      </c>
      <c r="BL11" s="39">
        <f t="shared" si="18"/>
        <v>2452.5</v>
      </c>
      <c r="BM11" s="49"/>
      <c r="BN11" s="47"/>
      <c r="BO11" s="38">
        <v>8.75</v>
      </c>
      <c r="BP11" s="40">
        <f t="shared" si="19"/>
        <v>2443.75</v>
      </c>
      <c r="BQ11" s="49"/>
      <c r="BR11" s="47"/>
      <c r="BS11" s="38">
        <v>8.75</v>
      </c>
      <c r="BT11" s="40">
        <f t="shared" si="20"/>
        <v>2435</v>
      </c>
      <c r="BU11" s="49"/>
      <c r="BV11" s="47"/>
      <c r="BW11" s="38">
        <v>8.75</v>
      </c>
      <c r="BX11" s="40">
        <f t="shared" si="21"/>
        <v>2426.25</v>
      </c>
      <c r="BY11" s="49"/>
      <c r="BZ11" s="47"/>
      <c r="CA11" s="38">
        <v>8.75</v>
      </c>
      <c r="CB11" s="40">
        <f t="shared" si="8"/>
        <v>2417.5</v>
      </c>
      <c r="CC11" s="49"/>
      <c r="CD11" s="47"/>
      <c r="CE11" s="38">
        <v>8.75</v>
      </c>
      <c r="CF11" s="40">
        <f t="shared" si="9"/>
        <v>2408.75</v>
      </c>
      <c r="CG11" s="49"/>
      <c r="CH11" s="47"/>
      <c r="CI11" s="38">
        <v>8.75</v>
      </c>
      <c r="CJ11" s="40">
        <f t="shared" si="10"/>
        <v>2400</v>
      </c>
      <c r="CK11" s="49"/>
      <c r="CL11" s="47"/>
      <c r="CM11" s="38">
        <v>8.75</v>
      </c>
      <c r="CN11" s="40">
        <f t="shared" si="22"/>
        <v>2391.25</v>
      </c>
      <c r="CO11" s="49"/>
      <c r="CP11" s="47"/>
      <c r="CQ11" s="38">
        <v>8.75</v>
      </c>
      <c r="CR11" s="40">
        <f t="shared" si="11"/>
        <v>2382.5</v>
      </c>
      <c r="CS11" s="49"/>
      <c r="CT11" s="47"/>
      <c r="CU11" s="38">
        <v>8.75</v>
      </c>
      <c r="CV11" s="40">
        <f t="shared" si="12"/>
        <v>2373.75</v>
      </c>
      <c r="CW11" s="49"/>
      <c r="CX11" s="47"/>
      <c r="CY11" s="41">
        <v>8.75</v>
      </c>
      <c r="CZ11" s="48">
        <v>231</v>
      </c>
      <c r="DA11" s="50">
        <v>3400</v>
      </c>
      <c r="DB11" s="51">
        <v>1446.25</v>
      </c>
      <c r="DC11" s="51">
        <f t="shared" si="23"/>
        <v>1953.75</v>
      </c>
    </row>
    <row r="12" spans="1:107" ht="15">
      <c r="A12" s="45">
        <v>7</v>
      </c>
      <c r="B12" s="46" t="s">
        <v>45</v>
      </c>
      <c r="C12" s="46">
        <v>1974</v>
      </c>
      <c r="D12" s="47">
        <v>103006</v>
      </c>
      <c r="E12" s="46">
        <v>20</v>
      </c>
      <c r="F12" s="47">
        <v>1000</v>
      </c>
      <c r="G12" s="35">
        <f>'[1]аморт15-16'!CZ10</f>
        <v>2652.200000000004</v>
      </c>
      <c r="H12" s="48">
        <v>232</v>
      </c>
      <c r="I12" s="49"/>
      <c r="J12" s="47"/>
      <c r="K12" s="38">
        <v>9.18</v>
      </c>
      <c r="L12" s="39">
        <f t="shared" si="0"/>
        <v>2643.020000000004</v>
      </c>
      <c r="M12" s="49"/>
      <c r="N12" s="47"/>
      <c r="O12" s="38">
        <v>9.18</v>
      </c>
      <c r="P12" s="39">
        <f t="shared" si="13"/>
        <v>2633.8400000000042</v>
      </c>
      <c r="Q12" s="49"/>
      <c r="R12" s="47"/>
      <c r="S12" s="38">
        <v>9.18</v>
      </c>
      <c r="T12" s="40">
        <f t="shared" si="14"/>
        <v>2624.6600000000044</v>
      </c>
      <c r="U12" s="49"/>
      <c r="V12" s="47"/>
      <c r="W12" s="38">
        <v>9.18</v>
      </c>
      <c r="X12" s="40">
        <f t="shared" si="15"/>
        <v>2615.4800000000046</v>
      </c>
      <c r="Y12" s="49"/>
      <c r="Z12" s="47"/>
      <c r="AA12" s="38">
        <v>9.18</v>
      </c>
      <c r="AB12" s="40">
        <f t="shared" si="16"/>
        <v>2606.3000000000047</v>
      </c>
      <c r="AC12" s="49"/>
      <c r="AD12" s="47"/>
      <c r="AE12" s="38">
        <v>9.18</v>
      </c>
      <c r="AF12" s="40">
        <f t="shared" si="1"/>
        <v>2597.120000000005</v>
      </c>
      <c r="AG12" s="49"/>
      <c r="AH12" s="47"/>
      <c r="AI12" s="38">
        <v>9.18</v>
      </c>
      <c r="AJ12" s="40">
        <f t="shared" si="2"/>
        <v>2587.940000000005</v>
      </c>
      <c r="AK12" s="49"/>
      <c r="AL12" s="47"/>
      <c r="AM12" s="38">
        <v>9.18</v>
      </c>
      <c r="AN12" s="40">
        <f t="shared" si="3"/>
        <v>2578.760000000005</v>
      </c>
      <c r="AO12" s="49"/>
      <c r="AP12" s="47"/>
      <c r="AQ12" s="38">
        <v>9.18</v>
      </c>
      <c r="AR12" s="40">
        <f t="shared" si="4"/>
        <v>2569.5800000000054</v>
      </c>
      <c r="AS12" s="49"/>
      <c r="AT12" s="47"/>
      <c r="AU12" s="38">
        <v>9.18</v>
      </c>
      <c r="AV12" s="40">
        <f t="shared" si="5"/>
        <v>2560.4000000000055</v>
      </c>
      <c r="AW12" s="49"/>
      <c r="AX12" s="47"/>
      <c r="AY12" s="38">
        <v>9.18</v>
      </c>
      <c r="AZ12" s="40">
        <f t="shared" si="6"/>
        <v>2551.2200000000057</v>
      </c>
      <c r="BA12" s="49"/>
      <c r="BB12" s="47"/>
      <c r="BC12" s="41">
        <v>9.18</v>
      </c>
      <c r="BD12" s="42">
        <f t="shared" si="7"/>
        <v>2542.040000000006</v>
      </c>
      <c r="BE12" s="49"/>
      <c r="BF12" s="47"/>
      <c r="BG12" s="38">
        <v>9.18</v>
      </c>
      <c r="BH12" s="39">
        <f t="shared" si="17"/>
        <v>2532.860000000006</v>
      </c>
      <c r="BI12" s="49"/>
      <c r="BJ12" s="47"/>
      <c r="BK12" s="38">
        <v>9.18</v>
      </c>
      <c r="BL12" s="39">
        <f t="shared" si="18"/>
        <v>2523.680000000006</v>
      </c>
      <c r="BM12" s="49"/>
      <c r="BN12" s="47"/>
      <c r="BO12" s="38">
        <v>9.18</v>
      </c>
      <c r="BP12" s="40">
        <f t="shared" si="19"/>
        <v>2514.5000000000064</v>
      </c>
      <c r="BQ12" s="49"/>
      <c r="BR12" s="47"/>
      <c r="BS12" s="38">
        <v>9.18</v>
      </c>
      <c r="BT12" s="40">
        <f t="shared" si="20"/>
        <v>2505.3200000000065</v>
      </c>
      <c r="BU12" s="49"/>
      <c r="BV12" s="47"/>
      <c r="BW12" s="38">
        <v>9.18</v>
      </c>
      <c r="BX12" s="40">
        <f t="shared" si="21"/>
        <v>2496.1400000000067</v>
      </c>
      <c r="BY12" s="49"/>
      <c r="BZ12" s="47"/>
      <c r="CA12" s="38">
        <v>9.18</v>
      </c>
      <c r="CB12" s="40">
        <f t="shared" si="8"/>
        <v>2486.960000000007</v>
      </c>
      <c r="CC12" s="49"/>
      <c r="CD12" s="47"/>
      <c r="CE12" s="38">
        <v>9.18</v>
      </c>
      <c r="CF12" s="40">
        <f t="shared" si="9"/>
        <v>2477.780000000007</v>
      </c>
      <c r="CG12" s="49"/>
      <c r="CH12" s="47"/>
      <c r="CI12" s="38">
        <v>9.18</v>
      </c>
      <c r="CJ12" s="40">
        <f t="shared" si="10"/>
        <v>2468.600000000007</v>
      </c>
      <c r="CK12" s="49"/>
      <c r="CL12" s="47"/>
      <c r="CM12" s="38">
        <v>9.18</v>
      </c>
      <c r="CN12" s="40">
        <f t="shared" si="22"/>
        <v>2459.4200000000073</v>
      </c>
      <c r="CO12" s="49"/>
      <c r="CP12" s="47"/>
      <c r="CQ12" s="38">
        <v>9.18</v>
      </c>
      <c r="CR12" s="40">
        <f t="shared" si="11"/>
        <v>2450.2400000000075</v>
      </c>
      <c r="CS12" s="49"/>
      <c r="CT12" s="47"/>
      <c r="CU12" s="38">
        <v>9.18</v>
      </c>
      <c r="CV12" s="40">
        <f t="shared" si="12"/>
        <v>2441.0600000000077</v>
      </c>
      <c r="CW12" s="49"/>
      <c r="CX12" s="47"/>
      <c r="CY12" s="41">
        <v>9.18</v>
      </c>
      <c r="CZ12" s="48">
        <v>231</v>
      </c>
      <c r="DA12" s="50">
        <v>3453.01</v>
      </c>
      <c r="DB12" s="51">
        <v>1452.59</v>
      </c>
      <c r="DC12" s="51">
        <f t="shared" si="23"/>
        <v>2000.4200000000003</v>
      </c>
    </row>
    <row r="13" spans="1:107" ht="15">
      <c r="A13" s="45">
        <v>8</v>
      </c>
      <c r="B13" s="46" t="s">
        <v>46</v>
      </c>
      <c r="C13" s="46">
        <v>1974</v>
      </c>
      <c r="D13" s="47">
        <v>103007</v>
      </c>
      <c r="E13" s="46">
        <v>20</v>
      </c>
      <c r="F13" s="47">
        <v>1000</v>
      </c>
      <c r="G13" s="35">
        <f>'[1]аморт15-16'!CZ11</f>
        <v>10033.599999999988</v>
      </c>
      <c r="H13" s="48">
        <v>232</v>
      </c>
      <c r="I13" s="49"/>
      <c r="J13" s="47"/>
      <c r="K13" s="38">
        <v>50.19</v>
      </c>
      <c r="L13" s="39">
        <f t="shared" si="0"/>
        <v>9983.409999999987</v>
      </c>
      <c r="M13" s="49"/>
      <c r="N13" s="47"/>
      <c r="O13" s="38">
        <v>50.19</v>
      </c>
      <c r="P13" s="39">
        <f t="shared" si="13"/>
        <v>9933.219999999987</v>
      </c>
      <c r="Q13" s="49"/>
      <c r="R13" s="47"/>
      <c r="S13" s="38">
        <v>50.19</v>
      </c>
      <c r="T13" s="40">
        <f t="shared" si="14"/>
        <v>9883.029999999986</v>
      </c>
      <c r="U13" s="49"/>
      <c r="V13" s="47"/>
      <c r="W13" s="38">
        <v>50.19</v>
      </c>
      <c r="X13" s="40">
        <f t="shared" si="15"/>
        <v>9832.839999999986</v>
      </c>
      <c r="Y13" s="49"/>
      <c r="Z13" s="47"/>
      <c r="AA13" s="38">
        <v>50.19</v>
      </c>
      <c r="AB13" s="40">
        <f t="shared" si="16"/>
        <v>9782.649999999985</v>
      </c>
      <c r="AC13" s="49"/>
      <c r="AD13" s="47"/>
      <c r="AE13" s="38">
        <v>50.19</v>
      </c>
      <c r="AF13" s="40">
        <f t="shared" si="1"/>
        <v>9732.459999999985</v>
      </c>
      <c r="AG13" s="49"/>
      <c r="AH13" s="47"/>
      <c r="AI13" s="38">
        <v>50.19</v>
      </c>
      <c r="AJ13" s="40">
        <f t="shared" si="2"/>
        <v>9682.269999999984</v>
      </c>
      <c r="AK13" s="49"/>
      <c r="AL13" s="47"/>
      <c r="AM13" s="38">
        <v>50.19</v>
      </c>
      <c r="AN13" s="40">
        <f t="shared" si="3"/>
        <v>9632.079999999984</v>
      </c>
      <c r="AO13" s="49"/>
      <c r="AP13" s="47"/>
      <c r="AQ13" s="38">
        <v>50.19</v>
      </c>
      <c r="AR13" s="40">
        <f t="shared" si="4"/>
        <v>9581.889999999983</v>
      </c>
      <c r="AS13" s="49"/>
      <c r="AT13" s="47"/>
      <c r="AU13" s="38">
        <v>50.19</v>
      </c>
      <c r="AV13" s="40">
        <f t="shared" si="5"/>
        <v>9531.699999999983</v>
      </c>
      <c r="AW13" s="49"/>
      <c r="AX13" s="47"/>
      <c r="AY13" s="38">
        <v>50.19</v>
      </c>
      <c r="AZ13" s="40">
        <f t="shared" si="6"/>
        <v>9481.509999999982</v>
      </c>
      <c r="BA13" s="49"/>
      <c r="BB13" s="47"/>
      <c r="BC13" s="41">
        <v>50.19</v>
      </c>
      <c r="BD13" s="42">
        <f t="shared" si="7"/>
        <v>9431.319999999982</v>
      </c>
      <c r="BE13" s="49"/>
      <c r="BF13" s="47"/>
      <c r="BG13" s="38">
        <v>50.19</v>
      </c>
      <c r="BH13" s="39">
        <f t="shared" si="17"/>
        <v>9381.129999999981</v>
      </c>
      <c r="BI13" s="49"/>
      <c r="BJ13" s="47"/>
      <c r="BK13" s="38">
        <v>50.19</v>
      </c>
      <c r="BL13" s="39">
        <f t="shared" si="18"/>
        <v>9330.93999999998</v>
      </c>
      <c r="BM13" s="49"/>
      <c r="BN13" s="47"/>
      <c r="BO13" s="38">
        <v>50.19</v>
      </c>
      <c r="BP13" s="40">
        <f t="shared" si="19"/>
        <v>9280.74999999998</v>
      </c>
      <c r="BQ13" s="49"/>
      <c r="BR13" s="47"/>
      <c r="BS13" s="38">
        <v>50.19</v>
      </c>
      <c r="BT13" s="40">
        <f t="shared" si="20"/>
        <v>9230.55999999998</v>
      </c>
      <c r="BU13" s="49"/>
      <c r="BV13" s="47"/>
      <c r="BW13" s="38">
        <v>50.19</v>
      </c>
      <c r="BX13" s="40">
        <f t="shared" si="21"/>
        <v>9180.369999999979</v>
      </c>
      <c r="BY13" s="49"/>
      <c r="BZ13" s="47"/>
      <c r="CA13" s="38">
        <v>50.19</v>
      </c>
      <c r="CB13" s="40">
        <f t="shared" si="8"/>
        <v>9130.179999999978</v>
      </c>
      <c r="CC13" s="49"/>
      <c r="CD13" s="47"/>
      <c r="CE13" s="38">
        <v>50.19</v>
      </c>
      <c r="CF13" s="40">
        <f t="shared" si="9"/>
        <v>9079.989999999978</v>
      </c>
      <c r="CG13" s="49"/>
      <c r="CH13" s="47"/>
      <c r="CI13" s="38">
        <v>50.19</v>
      </c>
      <c r="CJ13" s="40">
        <f t="shared" si="10"/>
        <v>9029.799999999977</v>
      </c>
      <c r="CK13" s="49"/>
      <c r="CL13" s="47"/>
      <c r="CM13" s="38">
        <v>50.19</v>
      </c>
      <c r="CN13" s="40">
        <f t="shared" si="22"/>
        <v>8979.609999999977</v>
      </c>
      <c r="CO13" s="49"/>
      <c r="CP13" s="47"/>
      <c r="CQ13" s="38">
        <v>50.19</v>
      </c>
      <c r="CR13" s="40">
        <f t="shared" si="11"/>
        <v>8929.419999999976</v>
      </c>
      <c r="CS13" s="49"/>
      <c r="CT13" s="47"/>
      <c r="CU13" s="38">
        <v>50.19</v>
      </c>
      <c r="CV13" s="40">
        <f t="shared" si="12"/>
        <v>8879.229999999976</v>
      </c>
      <c r="CW13" s="49"/>
      <c r="CX13" s="47"/>
      <c r="CY13" s="41">
        <v>50.19</v>
      </c>
      <c r="CZ13" s="48">
        <v>231</v>
      </c>
      <c r="DA13" s="50">
        <v>16597.24</v>
      </c>
      <c r="DB13" s="51">
        <v>10127.13</v>
      </c>
      <c r="DC13" s="51">
        <f t="shared" si="23"/>
        <v>6470.110000000002</v>
      </c>
    </row>
    <row r="14" spans="1:107" ht="15">
      <c r="A14" s="45">
        <v>9</v>
      </c>
      <c r="B14" s="46" t="s">
        <v>47</v>
      </c>
      <c r="C14" s="46">
        <v>1974</v>
      </c>
      <c r="D14" s="47">
        <v>103022</v>
      </c>
      <c r="E14" s="46">
        <v>20</v>
      </c>
      <c r="F14" s="47">
        <v>1000</v>
      </c>
      <c r="G14" s="35">
        <f>'[1]аморт15-16'!CZ12</f>
        <v>10033.599999999988</v>
      </c>
      <c r="H14" s="48">
        <v>232</v>
      </c>
      <c r="I14" s="49"/>
      <c r="J14" s="47"/>
      <c r="K14" s="38">
        <v>50.19</v>
      </c>
      <c r="L14" s="39">
        <f t="shared" si="0"/>
        <v>9983.409999999987</v>
      </c>
      <c r="M14" s="49"/>
      <c r="N14" s="47"/>
      <c r="O14" s="38">
        <v>50.19</v>
      </c>
      <c r="P14" s="39">
        <f t="shared" si="13"/>
        <v>9933.219999999987</v>
      </c>
      <c r="Q14" s="49"/>
      <c r="R14" s="47"/>
      <c r="S14" s="38">
        <v>50.19</v>
      </c>
      <c r="T14" s="40">
        <f t="shared" si="14"/>
        <v>9883.029999999986</v>
      </c>
      <c r="U14" s="49"/>
      <c r="V14" s="47"/>
      <c r="W14" s="38">
        <v>50.19</v>
      </c>
      <c r="X14" s="40">
        <f t="shared" si="15"/>
        <v>9832.839999999986</v>
      </c>
      <c r="Y14" s="49"/>
      <c r="Z14" s="47"/>
      <c r="AA14" s="38">
        <v>50.19</v>
      </c>
      <c r="AB14" s="40">
        <f t="shared" si="16"/>
        <v>9782.649999999985</v>
      </c>
      <c r="AC14" s="49"/>
      <c r="AD14" s="47"/>
      <c r="AE14" s="38">
        <v>50.19</v>
      </c>
      <c r="AF14" s="40">
        <f t="shared" si="1"/>
        <v>9732.459999999985</v>
      </c>
      <c r="AG14" s="49"/>
      <c r="AH14" s="47"/>
      <c r="AI14" s="38">
        <v>50.19</v>
      </c>
      <c r="AJ14" s="40">
        <f t="shared" si="2"/>
        <v>9682.269999999984</v>
      </c>
      <c r="AK14" s="49"/>
      <c r="AL14" s="47"/>
      <c r="AM14" s="38">
        <v>50.19</v>
      </c>
      <c r="AN14" s="40">
        <f t="shared" si="3"/>
        <v>9632.079999999984</v>
      </c>
      <c r="AO14" s="49"/>
      <c r="AP14" s="47"/>
      <c r="AQ14" s="38">
        <v>50.19</v>
      </c>
      <c r="AR14" s="40">
        <f t="shared" si="4"/>
        <v>9581.889999999983</v>
      </c>
      <c r="AS14" s="49"/>
      <c r="AT14" s="47"/>
      <c r="AU14" s="38">
        <v>50.19</v>
      </c>
      <c r="AV14" s="40">
        <f t="shared" si="5"/>
        <v>9531.699999999983</v>
      </c>
      <c r="AW14" s="49"/>
      <c r="AX14" s="47"/>
      <c r="AY14" s="38">
        <v>50.19</v>
      </c>
      <c r="AZ14" s="40">
        <f t="shared" si="6"/>
        <v>9481.509999999982</v>
      </c>
      <c r="BA14" s="49"/>
      <c r="BB14" s="47"/>
      <c r="BC14" s="41">
        <v>50.19</v>
      </c>
      <c r="BD14" s="42">
        <f t="shared" si="7"/>
        <v>9431.319999999982</v>
      </c>
      <c r="BE14" s="49"/>
      <c r="BF14" s="47"/>
      <c r="BG14" s="38">
        <v>50.19</v>
      </c>
      <c r="BH14" s="39">
        <f t="shared" si="17"/>
        <v>9381.129999999981</v>
      </c>
      <c r="BI14" s="49"/>
      <c r="BJ14" s="47"/>
      <c r="BK14" s="38">
        <v>50.19</v>
      </c>
      <c r="BL14" s="39">
        <f t="shared" si="18"/>
        <v>9330.93999999998</v>
      </c>
      <c r="BM14" s="49"/>
      <c r="BN14" s="47"/>
      <c r="BO14" s="38">
        <v>50.19</v>
      </c>
      <c r="BP14" s="40">
        <f t="shared" si="19"/>
        <v>9280.74999999998</v>
      </c>
      <c r="BQ14" s="49"/>
      <c r="BR14" s="47"/>
      <c r="BS14" s="38">
        <v>50.19</v>
      </c>
      <c r="BT14" s="40">
        <f t="shared" si="20"/>
        <v>9230.55999999998</v>
      </c>
      <c r="BU14" s="49"/>
      <c r="BV14" s="47"/>
      <c r="BW14" s="38">
        <v>50.19</v>
      </c>
      <c r="BX14" s="40">
        <f t="shared" si="21"/>
        <v>9180.369999999979</v>
      </c>
      <c r="BY14" s="49"/>
      <c r="BZ14" s="47"/>
      <c r="CA14" s="38">
        <v>50.19</v>
      </c>
      <c r="CB14" s="40">
        <f t="shared" si="8"/>
        <v>9130.179999999978</v>
      </c>
      <c r="CC14" s="49"/>
      <c r="CD14" s="47"/>
      <c r="CE14" s="38">
        <v>50.19</v>
      </c>
      <c r="CF14" s="40">
        <f t="shared" si="9"/>
        <v>9079.989999999978</v>
      </c>
      <c r="CG14" s="49"/>
      <c r="CH14" s="47"/>
      <c r="CI14" s="38">
        <v>50.19</v>
      </c>
      <c r="CJ14" s="40">
        <f t="shared" si="10"/>
        <v>9029.799999999977</v>
      </c>
      <c r="CK14" s="49"/>
      <c r="CL14" s="47"/>
      <c r="CM14" s="38">
        <v>50.19</v>
      </c>
      <c r="CN14" s="40">
        <f t="shared" si="22"/>
        <v>8979.609999999977</v>
      </c>
      <c r="CO14" s="49"/>
      <c r="CP14" s="47"/>
      <c r="CQ14" s="38">
        <v>50.19</v>
      </c>
      <c r="CR14" s="40">
        <f t="shared" si="11"/>
        <v>8929.419999999976</v>
      </c>
      <c r="CS14" s="49"/>
      <c r="CT14" s="47"/>
      <c r="CU14" s="38">
        <v>50.19</v>
      </c>
      <c r="CV14" s="40">
        <f t="shared" si="12"/>
        <v>8879.229999999976</v>
      </c>
      <c r="CW14" s="49"/>
      <c r="CX14" s="47"/>
      <c r="CY14" s="41">
        <v>50.19</v>
      </c>
      <c r="CZ14" s="48">
        <v>231</v>
      </c>
      <c r="DA14" s="50">
        <v>19500</v>
      </c>
      <c r="DB14" s="51">
        <v>13029.89</v>
      </c>
      <c r="DC14" s="51">
        <f t="shared" si="23"/>
        <v>6470.110000000001</v>
      </c>
    </row>
    <row r="15" spans="1:107" ht="15">
      <c r="A15" s="45">
        <v>10</v>
      </c>
      <c r="B15" s="46" t="s">
        <v>48</v>
      </c>
      <c r="C15" s="46">
        <v>1974</v>
      </c>
      <c r="D15" s="47">
        <v>103009</v>
      </c>
      <c r="E15" s="46">
        <v>15</v>
      </c>
      <c r="F15" s="47">
        <v>1000</v>
      </c>
      <c r="G15" s="35">
        <f>'[1]аморт15-16'!CZ13</f>
        <v>2471.8000000000006</v>
      </c>
      <c r="H15" s="48">
        <v>232</v>
      </c>
      <c r="I15" s="49"/>
      <c r="J15" s="47"/>
      <c r="K15" s="38">
        <v>12.27</v>
      </c>
      <c r="L15" s="39">
        <f t="shared" si="0"/>
        <v>2459.5300000000007</v>
      </c>
      <c r="M15" s="49"/>
      <c r="N15" s="47"/>
      <c r="O15" s="38">
        <v>12.27</v>
      </c>
      <c r="P15" s="39">
        <f t="shared" si="13"/>
        <v>2447.2600000000007</v>
      </c>
      <c r="Q15" s="49"/>
      <c r="R15" s="47"/>
      <c r="S15" s="38">
        <v>12.27</v>
      </c>
      <c r="T15" s="40">
        <f t="shared" si="14"/>
        <v>2434.9900000000007</v>
      </c>
      <c r="U15" s="49"/>
      <c r="V15" s="47"/>
      <c r="W15" s="38">
        <v>12.27</v>
      </c>
      <c r="X15" s="40">
        <f t="shared" si="15"/>
        <v>2422.7200000000007</v>
      </c>
      <c r="Y15" s="49"/>
      <c r="Z15" s="47"/>
      <c r="AA15" s="38">
        <v>12.27</v>
      </c>
      <c r="AB15" s="40">
        <f t="shared" si="16"/>
        <v>2410.4500000000007</v>
      </c>
      <c r="AC15" s="49"/>
      <c r="AD15" s="47"/>
      <c r="AE15" s="38">
        <v>12.27</v>
      </c>
      <c r="AF15" s="40">
        <f t="shared" si="1"/>
        <v>2398.1800000000007</v>
      </c>
      <c r="AG15" s="49"/>
      <c r="AH15" s="47"/>
      <c r="AI15" s="38">
        <v>12.27</v>
      </c>
      <c r="AJ15" s="40">
        <f t="shared" si="2"/>
        <v>2385.9100000000008</v>
      </c>
      <c r="AK15" s="49"/>
      <c r="AL15" s="47"/>
      <c r="AM15" s="38">
        <v>12.27</v>
      </c>
      <c r="AN15" s="40">
        <f t="shared" si="3"/>
        <v>2373.640000000001</v>
      </c>
      <c r="AO15" s="49"/>
      <c r="AP15" s="47"/>
      <c r="AQ15" s="38">
        <v>12.27</v>
      </c>
      <c r="AR15" s="40">
        <f t="shared" si="4"/>
        <v>2361.370000000001</v>
      </c>
      <c r="AS15" s="49"/>
      <c r="AT15" s="47"/>
      <c r="AU15" s="38">
        <v>12.27</v>
      </c>
      <c r="AV15" s="40">
        <f t="shared" si="5"/>
        <v>2349.100000000001</v>
      </c>
      <c r="AW15" s="49"/>
      <c r="AX15" s="47"/>
      <c r="AY15" s="38">
        <v>12.27</v>
      </c>
      <c r="AZ15" s="40">
        <f t="shared" si="6"/>
        <v>2336.830000000001</v>
      </c>
      <c r="BA15" s="49"/>
      <c r="BB15" s="47"/>
      <c r="BC15" s="41">
        <v>12.27</v>
      </c>
      <c r="BD15" s="42">
        <f t="shared" si="7"/>
        <v>2324.560000000001</v>
      </c>
      <c r="BE15" s="49"/>
      <c r="BF15" s="47"/>
      <c r="BG15" s="38">
        <v>12.27</v>
      </c>
      <c r="BH15" s="39">
        <f t="shared" si="17"/>
        <v>2312.290000000001</v>
      </c>
      <c r="BI15" s="49"/>
      <c r="BJ15" s="47"/>
      <c r="BK15" s="38">
        <v>12.27</v>
      </c>
      <c r="BL15" s="39">
        <f t="shared" si="18"/>
        <v>2300.020000000001</v>
      </c>
      <c r="BM15" s="49"/>
      <c r="BN15" s="47"/>
      <c r="BO15" s="38">
        <v>12.27</v>
      </c>
      <c r="BP15" s="40">
        <f t="shared" si="19"/>
        <v>2287.750000000001</v>
      </c>
      <c r="BQ15" s="49"/>
      <c r="BR15" s="47"/>
      <c r="BS15" s="38">
        <v>12.27</v>
      </c>
      <c r="BT15" s="40">
        <f t="shared" si="20"/>
        <v>2275.480000000001</v>
      </c>
      <c r="BU15" s="49"/>
      <c r="BV15" s="47"/>
      <c r="BW15" s="38">
        <v>12.27</v>
      </c>
      <c r="BX15" s="40">
        <f t="shared" si="21"/>
        <v>2263.210000000001</v>
      </c>
      <c r="BY15" s="49"/>
      <c r="BZ15" s="47"/>
      <c r="CA15" s="38">
        <v>12.27</v>
      </c>
      <c r="CB15" s="40">
        <f t="shared" si="8"/>
        <v>2250.940000000001</v>
      </c>
      <c r="CC15" s="49"/>
      <c r="CD15" s="47"/>
      <c r="CE15" s="38">
        <v>12.27</v>
      </c>
      <c r="CF15" s="40">
        <f t="shared" si="9"/>
        <v>2238.670000000001</v>
      </c>
      <c r="CG15" s="49"/>
      <c r="CH15" s="47"/>
      <c r="CI15" s="38">
        <v>12.27</v>
      </c>
      <c r="CJ15" s="40">
        <f t="shared" si="10"/>
        <v>2226.400000000001</v>
      </c>
      <c r="CK15" s="49"/>
      <c r="CL15" s="47"/>
      <c r="CM15" s="38">
        <v>12.27</v>
      </c>
      <c r="CN15" s="40">
        <f t="shared" si="22"/>
        <v>2214.130000000001</v>
      </c>
      <c r="CO15" s="49"/>
      <c r="CP15" s="47"/>
      <c r="CQ15" s="38">
        <v>12.27</v>
      </c>
      <c r="CR15" s="40">
        <f t="shared" si="11"/>
        <v>2201.860000000001</v>
      </c>
      <c r="CS15" s="49"/>
      <c r="CT15" s="47"/>
      <c r="CU15" s="38">
        <v>12.27</v>
      </c>
      <c r="CV15" s="40">
        <f t="shared" si="12"/>
        <v>2189.590000000001</v>
      </c>
      <c r="CW15" s="49"/>
      <c r="CX15" s="47"/>
      <c r="CY15" s="41">
        <v>12.27</v>
      </c>
      <c r="CZ15" s="48">
        <v>232</v>
      </c>
      <c r="DA15" s="50">
        <v>8708.26</v>
      </c>
      <c r="DB15" s="51">
        <v>7107.63</v>
      </c>
      <c r="DC15" s="51">
        <f t="shared" si="23"/>
        <v>1600.63</v>
      </c>
    </row>
    <row r="16" spans="1:107" ht="15">
      <c r="A16" s="45">
        <v>11</v>
      </c>
      <c r="B16" s="46" t="s">
        <v>48</v>
      </c>
      <c r="C16" s="46">
        <v>1974</v>
      </c>
      <c r="D16" s="47">
        <v>103010</v>
      </c>
      <c r="E16" s="46">
        <v>15</v>
      </c>
      <c r="F16" s="47">
        <v>1000</v>
      </c>
      <c r="G16" s="35">
        <f>'[1]аморт15-16'!CZ14</f>
        <v>1670.600000000002</v>
      </c>
      <c r="H16" s="48">
        <v>232</v>
      </c>
      <c r="I16" s="49"/>
      <c r="J16" s="47"/>
      <c r="K16" s="38">
        <v>5.59</v>
      </c>
      <c r="L16" s="39">
        <f t="shared" si="0"/>
        <v>1665.010000000002</v>
      </c>
      <c r="M16" s="49"/>
      <c r="N16" s="47"/>
      <c r="O16" s="38">
        <v>5.59</v>
      </c>
      <c r="P16" s="39">
        <f t="shared" si="13"/>
        <v>1659.4200000000021</v>
      </c>
      <c r="Q16" s="49"/>
      <c r="R16" s="47"/>
      <c r="S16" s="38">
        <v>5.59</v>
      </c>
      <c r="T16" s="40">
        <f t="shared" si="14"/>
        <v>1653.8300000000022</v>
      </c>
      <c r="U16" s="49"/>
      <c r="V16" s="47"/>
      <c r="W16" s="38">
        <v>5.59</v>
      </c>
      <c r="X16" s="40">
        <f t="shared" si="15"/>
        <v>1648.2400000000023</v>
      </c>
      <c r="Y16" s="49"/>
      <c r="Z16" s="47"/>
      <c r="AA16" s="38">
        <v>5.59</v>
      </c>
      <c r="AB16" s="40">
        <f t="shared" si="16"/>
        <v>1642.6500000000024</v>
      </c>
      <c r="AC16" s="49"/>
      <c r="AD16" s="47"/>
      <c r="AE16" s="38">
        <v>5.59</v>
      </c>
      <c r="AF16" s="40">
        <f t="shared" si="1"/>
        <v>1637.0600000000024</v>
      </c>
      <c r="AG16" s="49"/>
      <c r="AH16" s="47"/>
      <c r="AI16" s="38">
        <v>5.59</v>
      </c>
      <c r="AJ16" s="40">
        <f t="shared" si="2"/>
        <v>1631.4700000000025</v>
      </c>
      <c r="AK16" s="49"/>
      <c r="AL16" s="47"/>
      <c r="AM16" s="38">
        <v>5.59</v>
      </c>
      <c r="AN16" s="40">
        <f t="shared" si="3"/>
        <v>1625.8800000000026</v>
      </c>
      <c r="AO16" s="49"/>
      <c r="AP16" s="47"/>
      <c r="AQ16" s="38">
        <v>5.59</v>
      </c>
      <c r="AR16" s="40">
        <f t="shared" si="4"/>
        <v>1620.2900000000027</v>
      </c>
      <c r="AS16" s="49"/>
      <c r="AT16" s="47"/>
      <c r="AU16" s="38">
        <v>5.59</v>
      </c>
      <c r="AV16" s="40">
        <f t="shared" si="5"/>
        <v>1614.7000000000028</v>
      </c>
      <c r="AW16" s="49"/>
      <c r="AX16" s="47"/>
      <c r="AY16" s="38">
        <v>5.59</v>
      </c>
      <c r="AZ16" s="40">
        <f t="shared" si="6"/>
        <v>1609.1100000000029</v>
      </c>
      <c r="BA16" s="49"/>
      <c r="BB16" s="47"/>
      <c r="BC16" s="41">
        <v>5.59</v>
      </c>
      <c r="BD16" s="42">
        <f t="shared" si="7"/>
        <v>1603.520000000003</v>
      </c>
      <c r="BE16" s="49"/>
      <c r="BF16" s="47"/>
      <c r="BG16" s="38">
        <v>5.59</v>
      </c>
      <c r="BH16" s="39">
        <f t="shared" si="17"/>
        <v>1597.930000000003</v>
      </c>
      <c r="BI16" s="49"/>
      <c r="BJ16" s="47"/>
      <c r="BK16" s="38">
        <v>5.59</v>
      </c>
      <c r="BL16" s="39">
        <f t="shared" si="18"/>
        <v>1592.340000000003</v>
      </c>
      <c r="BM16" s="49"/>
      <c r="BN16" s="47"/>
      <c r="BO16" s="38">
        <v>5.59</v>
      </c>
      <c r="BP16" s="40">
        <f t="shared" si="19"/>
        <v>1586.7500000000032</v>
      </c>
      <c r="BQ16" s="49"/>
      <c r="BR16" s="47"/>
      <c r="BS16" s="38">
        <v>5.59</v>
      </c>
      <c r="BT16" s="40">
        <f t="shared" si="20"/>
        <v>1581.1600000000033</v>
      </c>
      <c r="BU16" s="49"/>
      <c r="BV16" s="47"/>
      <c r="BW16" s="38">
        <v>5.59</v>
      </c>
      <c r="BX16" s="40">
        <f t="shared" si="21"/>
        <v>1575.5700000000033</v>
      </c>
      <c r="BY16" s="49"/>
      <c r="BZ16" s="47"/>
      <c r="CA16" s="38">
        <v>5.59</v>
      </c>
      <c r="CB16" s="40">
        <f t="shared" si="8"/>
        <v>1569.9800000000034</v>
      </c>
      <c r="CC16" s="49"/>
      <c r="CD16" s="47"/>
      <c r="CE16" s="38">
        <v>5.59</v>
      </c>
      <c r="CF16" s="40">
        <f t="shared" si="9"/>
        <v>1564.3900000000035</v>
      </c>
      <c r="CG16" s="49"/>
      <c r="CH16" s="47"/>
      <c r="CI16" s="38">
        <v>5.59</v>
      </c>
      <c r="CJ16" s="40">
        <f t="shared" si="10"/>
        <v>1558.8000000000036</v>
      </c>
      <c r="CK16" s="49"/>
      <c r="CL16" s="47"/>
      <c r="CM16" s="38">
        <v>5.59</v>
      </c>
      <c r="CN16" s="40">
        <f t="shared" si="22"/>
        <v>1553.2100000000037</v>
      </c>
      <c r="CO16" s="49"/>
      <c r="CP16" s="47"/>
      <c r="CQ16" s="38">
        <v>5.59</v>
      </c>
      <c r="CR16" s="40">
        <f t="shared" si="11"/>
        <v>1547.6200000000038</v>
      </c>
      <c r="CS16" s="49"/>
      <c r="CT16" s="47"/>
      <c r="CU16" s="38">
        <v>5.59</v>
      </c>
      <c r="CV16" s="40">
        <f t="shared" si="12"/>
        <v>1542.0300000000038</v>
      </c>
      <c r="CW16" s="49"/>
      <c r="CX16" s="47"/>
      <c r="CY16" s="41">
        <v>5.59</v>
      </c>
      <c r="CZ16" s="48">
        <v>232</v>
      </c>
      <c r="DA16" s="50">
        <v>4306.62</v>
      </c>
      <c r="DB16" s="51">
        <v>3032.91</v>
      </c>
      <c r="DC16" s="51">
        <f t="shared" si="23"/>
        <v>1273.71</v>
      </c>
    </row>
    <row r="17" spans="1:107" ht="15">
      <c r="A17" s="97"/>
      <c r="B17" s="98"/>
      <c r="C17" s="98"/>
      <c r="D17" s="99"/>
      <c r="E17" s="98"/>
      <c r="F17" s="99"/>
      <c r="G17" s="100"/>
      <c r="H17" s="101"/>
      <c r="I17" s="102"/>
      <c r="J17" s="99"/>
      <c r="K17" s="103"/>
      <c r="L17" s="104"/>
      <c r="M17" s="102"/>
      <c r="N17" s="99"/>
      <c r="O17" s="103"/>
      <c r="P17" s="104"/>
      <c r="Q17" s="102"/>
      <c r="R17" s="99"/>
      <c r="S17" s="103"/>
      <c r="T17" s="105"/>
      <c r="U17" s="102"/>
      <c r="V17" s="99"/>
      <c r="W17" s="103"/>
      <c r="X17" s="105"/>
      <c r="Y17" s="102"/>
      <c r="Z17" s="99"/>
      <c r="AA17" s="103"/>
      <c r="AB17" s="105"/>
      <c r="AC17" s="102"/>
      <c r="AD17" s="99"/>
      <c r="AE17" s="103"/>
      <c r="AF17" s="105"/>
      <c r="AG17" s="102"/>
      <c r="AH17" s="99"/>
      <c r="AI17" s="103"/>
      <c r="AJ17" s="105"/>
      <c r="AK17" s="102"/>
      <c r="AL17" s="99"/>
      <c r="AM17" s="103"/>
      <c r="AN17" s="105"/>
      <c r="AO17" s="102"/>
      <c r="AP17" s="99"/>
      <c r="AQ17" s="103"/>
      <c r="AR17" s="105"/>
      <c r="AS17" s="102"/>
      <c r="AT17" s="99"/>
      <c r="AU17" s="103"/>
      <c r="AV17" s="105"/>
      <c r="AW17" s="102"/>
      <c r="AX17" s="99"/>
      <c r="AY17" s="103"/>
      <c r="AZ17" s="105"/>
      <c r="BA17" s="102"/>
      <c r="BB17" s="99"/>
      <c r="BC17" s="106"/>
      <c r="BD17" s="107"/>
      <c r="BE17" s="102"/>
      <c r="BF17" s="99"/>
      <c r="BG17" s="103"/>
      <c r="BH17" s="104"/>
      <c r="BI17" s="102"/>
      <c r="BJ17" s="99"/>
      <c r="BK17" s="103"/>
      <c r="BL17" s="104"/>
      <c r="BM17" s="102"/>
      <c r="BN17" s="99"/>
      <c r="BO17" s="103"/>
      <c r="BP17" s="105"/>
      <c r="BQ17" s="102"/>
      <c r="BR17" s="99"/>
      <c r="BS17" s="103"/>
      <c r="BT17" s="105"/>
      <c r="BU17" s="102"/>
      <c r="BV17" s="99"/>
      <c r="BW17" s="103"/>
      <c r="BX17" s="105"/>
      <c r="BY17" s="102"/>
      <c r="BZ17" s="99"/>
      <c r="CA17" s="103"/>
      <c r="CB17" s="105"/>
      <c r="CC17" s="102"/>
      <c r="CD17" s="99"/>
      <c r="CE17" s="103"/>
      <c r="CF17" s="105"/>
      <c r="CG17" s="102"/>
      <c r="CH17" s="99"/>
      <c r="CI17" s="103"/>
      <c r="CJ17" s="105"/>
      <c r="CK17" s="102"/>
      <c r="CL17" s="99"/>
      <c r="CM17" s="103"/>
      <c r="CN17" s="105"/>
      <c r="CO17" s="102"/>
      <c r="CP17" s="99"/>
      <c r="CQ17" s="103"/>
      <c r="CR17" s="105"/>
      <c r="CS17" s="102"/>
      <c r="CT17" s="99"/>
      <c r="CU17" s="103"/>
      <c r="CV17" s="105"/>
      <c r="CW17" s="102"/>
      <c r="CX17" s="99"/>
      <c r="CY17" s="106"/>
      <c r="CZ17" s="101"/>
      <c r="DA17" s="108"/>
      <c r="DB17" s="109"/>
      <c r="DC17" s="109"/>
    </row>
    <row r="18" spans="1:107" ht="15">
      <c r="A18" s="97"/>
      <c r="B18" s="98"/>
      <c r="C18" s="98"/>
      <c r="D18" s="99"/>
      <c r="E18" s="98"/>
      <c r="F18" s="99"/>
      <c r="G18" s="100"/>
      <c r="H18" s="101"/>
      <c r="I18" s="102"/>
      <c r="J18" s="99"/>
      <c r="K18" s="110"/>
      <c r="L18" s="104"/>
      <c r="M18" s="102"/>
      <c r="N18" s="99"/>
      <c r="O18" s="110"/>
      <c r="P18" s="104"/>
      <c r="Q18" s="102"/>
      <c r="R18" s="99"/>
      <c r="S18" s="110"/>
      <c r="T18" s="105"/>
      <c r="U18" s="102"/>
      <c r="V18" s="99"/>
      <c r="W18" s="110"/>
      <c r="X18" s="105"/>
      <c r="Y18" s="102"/>
      <c r="Z18" s="99"/>
      <c r="AA18" s="110"/>
      <c r="AB18" s="105"/>
      <c r="AC18" s="102"/>
      <c r="AD18" s="99"/>
      <c r="AE18" s="110"/>
      <c r="AF18" s="105"/>
      <c r="AG18" s="102"/>
      <c r="AH18" s="99"/>
      <c r="AI18" s="110"/>
      <c r="AJ18" s="105"/>
      <c r="AK18" s="102"/>
      <c r="AL18" s="99"/>
      <c r="AM18" s="110"/>
      <c r="AN18" s="105"/>
      <c r="AO18" s="102"/>
      <c r="AP18" s="99"/>
      <c r="AQ18" s="110"/>
      <c r="AR18" s="105"/>
      <c r="AS18" s="102"/>
      <c r="AT18" s="99"/>
      <c r="AU18" s="110"/>
      <c r="AV18" s="105"/>
      <c r="AW18" s="102"/>
      <c r="AX18" s="99"/>
      <c r="AY18" s="110"/>
      <c r="AZ18" s="105"/>
      <c r="BA18" s="102"/>
      <c r="BB18" s="99"/>
      <c r="BC18" s="111"/>
      <c r="BD18" s="107"/>
      <c r="BE18" s="102"/>
      <c r="BF18" s="99"/>
      <c r="BG18" s="110"/>
      <c r="BH18" s="104"/>
      <c r="BI18" s="102"/>
      <c r="BJ18" s="99"/>
      <c r="BK18" s="110"/>
      <c r="BL18" s="104"/>
      <c r="BM18" s="102"/>
      <c r="BN18" s="99"/>
      <c r="BO18" s="110"/>
      <c r="BP18" s="105"/>
      <c r="BQ18" s="102"/>
      <c r="BR18" s="99"/>
      <c r="BS18" s="110"/>
      <c r="BT18" s="105"/>
      <c r="BU18" s="102"/>
      <c r="BV18" s="99"/>
      <c r="BW18" s="110"/>
      <c r="BX18" s="105"/>
      <c r="BY18" s="102"/>
      <c r="BZ18" s="99"/>
      <c r="CA18" s="110"/>
      <c r="CB18" s="105"/>
      <c r="CC18" s="102"/>
      <c r="CD18" s="99"/>
      <c r="CE18" s="110"/>
      <c r="CF18" s="105"/>
      <c r="CG18" s="102"/>
      <c r="CH18" s="99"/>
      <c r="CI18" s="110"/>
      <c r="CJ18" s="105"/>
      <c r="CK18" s="102"/>
      <c r="CL18" s="99"/>
      <c r="CM18" s="110"/>
      <c r="CN18" s="105"/>
      <c r="CO18" s="102"/>
      <c r="CP18" s="99"/>
      <c r="CQ18" s="110"/>
      <c r="CR18" s="105"/>
      <c r="CS18" s="102"/>
      <c r="CT18" s="99"/>
      <c r="CU18" s="110"/>
      <c r="CV18" s="105"/>
      <c r="CW18" s="102"/>
      <c r="CX18" s="99"/>
      <c r="CY18" s="111"/>
      <c r="CZ18" s="101"/>
      <c r="DA18" s="108"/>
      <c r="DB18" s="109"/>
      <c r="DC18" s="109"/>
    </row>
    <row r="19" spans="1:107" ht="15">
      <c r="A19" s="45">
        <v>14</v>
      </c>
      <c r="B19" s="46" t="s">
        <v>49</v>
      </c>
      <c r="C19" s="46">
        <v>1976</v>
      </c>
      <c r="D19" s="47">
        <v>103024</v>
      </c>
      <c r="E19" s="46">
        <v>15</v>
      </c>
      <c r="F19" s="47">
        <v>500</v>
      </c>
      <c r="G19" s="35">
        <f>'[1]аморт15-16'!CZ17</f>
        <v>1087.6499999999976</v>
      </c>
      <c r="H19" s="48">
        <v>231</v>
      </c>
      <c r="I19" s="49"/>
      <c r="J19" s="47"/>
      <c r="K19" s="38">
        <v>4.89</v>
      </c>
      <c r="L19" s="39">
        <f t="shared" si="0"/>
        <v>1082.7599999999975</v>
      </c>
      <c r="M19" s="49"/>
      <c r="N19" s="47"/>
      <c r="O19" s="38">
        <v>4.89</v>
      </c>
      <c r="P19" s="39">
        <f t="shared" si="13"/>
        <v>1077.8699999999974</v>
      </c>
      <c r="Q19" s="49"/>
      <c r="R19" s="47"/>
      <c r="S19" s="38">
        <v>4.89</v>
      </c>
      <c r="T19" s="40">
        <f t="shared" si="14"/>
        <v>1072.9799999999973</v>
      </c>
      <c r="U19" s="49"/>
      <c r="V19" s="47"/>
      <c r="W19" s="38">
        <v>4.89</v>
      </c>
      <c r="X19" s="40">
        <f t="shared" si="15"/>
        <v>1068.0899999999972</v>
      </c>
      <c r="Y19" s="49"/>
      <c r="Z19" s="47"/>
      <c r="AA19" s="38">
        <v>4.89</v>
      </c>
      <c r="AB19" s="40">
        <f t="shared" si="16"/>
        <v>1063.199999999997</v>
      </c>
      <c r="AC19" s="49"/>
      <c r="AD19" s="47"/>
      <c r="AE19" s="38">
        <v>4.89</v>
      </c>
      <c r="AF19" s="40">
        <f t="shared" si="1"/>
        <v>1058.309999999997</v>
      </c>
      <c r="AG19" s="49"/>
      <c r="AH19" s="47"/>
      <c r="AI19" s="38">
        <v>4.89</v>
      </c>
      <c r="AJ19" s="40">
        <f t="shared" si="2"/>
        <v>1053.419999999997</v>
      </c>
      <c r="AK19" s="49"/>
      <c r="AL19" s="47"/>
      <c r="AM19" s="38">
        <v>4.89</v>
      </c>
      <c r="AN19" s="40">
        <f t="shared" si="3"/>
        <v>1048.5299999999968</v>
      </c>
      <c r="AO19" s="49"/>
      <c r="AP19" s="47"/>
      <c r="AQ19" s="38">
        <v>4.89</v>
      </c>
      <c r="AR19" s="40">
        <f t="shared" si="4"/>
        <v>1043.6399999999967</v>
      </c>
      <c r="AS19" s="49"/>
      <c r="AT19" s="47"/>
      <c r="AU19" s="38">
        <v>4.89</v>
      </c>
      <c r="AV19" s="40">
        <f t="shared" si="5"/>
        <v>1038.7499999999966</v>
      </c>
      <c r="AW19" s="49"/>
      <c r="AX19" s="47"/>
      <c r="AY19" s="38">
        <v>4.89</v>
      </c>
      <c r="AZ19" s="40">
        <f t="shared" si="6"/>
        <v>1033.8599999999965</v>
      </c>
      <c r="BA19" s="49"/>
      <c r="BB19" s="47"/>
      <c r="BC19" s="41">
        <v>4.89</v>
      </c>
      <c r="BD19" s="42">
        <f t="shared" si="7"/>
        <v>1028.9699999999964</v>
      </c>
      <c r="BE19" s="49"/>
      <c r="BF19" s="47"/>
      <c r="BG19" s="38">
        <v>4.89</v>
      </c>
      <c r="BH19" s="39">
        <f t="shared" si="17"/>
        <v>1024.0799999999963</v>
      </c>
      <c r="BI19" s="49"/>
      <c r="BJ19" s="47"/>
      <c r="BK19" s="38">
        <v>4.89</v>
      </c>
      <c r="BL19" s="39">
        <f t="shared" si="18"/>
        <v>1019.1899999999963</v>
      </c>
      <c r="BM19" s="49"/>
      <c r="BN19" s="47"/>
      <c r="BO19" s="38">
        <v>4.89</v>
      </c>
      <c r="BP19" s="40">
        <f t="shared" si="19"/>
        <v>1014.2999999999963</v>
      </c>
      <c r="BQ19" s="49"/>
      <c r="BR19" s="47"/>
      <c r="BS19" s="38">
        <v>4.89</v>
      </c>
      <c r="BT19" s="40">
        <f t="shared" si="20"/>
        <v>1009.4099999999963</v>
      </c>
      <c r="BU19" s="49"/>
      <c r="BV19" s="47"/>
      <c r="BW19" s="38">
        <v>4.89</v>
      </c>
      <c r="BX19" s="40">
        <f t="shared" si="21"/>
        <v>1004.5199999999963</v>
      </c>
      <c r="BY19" s="49"/>
      <c r="BZ19" s="47"/>
      <c r="CA19" s="38">
        <v>4.89</v>
      </c>
      <c r="CB19" s="40">
        <f t="shared" si="8"/>
        <v>999.6299999999964</v>
      </c>
      <c r="CC19" s="49"/>
      <c r="CD19" s="47"/>
      <c r="CE19" s="38">
        <v>4.89</v>
      </c>
      <c r="CF19" s="40">
        <f t="shared" si="9"/>
        <v>994.7399999999964</v>
      </c>
      <c r="CG19" s="49"/>
      <c r="CH19" s="47"/>
      <c r="CI19" s="38">
        <v>4.89</v>
      </c>
      <c r="CJ19" s="40">
        <f t="shared" si="10"/>
        <v>989.8499999999964</v>
      </c>
      <c r="CK19" s="49"/>
      <c r="CL19" s="47"/>
      <c r="CM19" s="38">
        <v>4.89</v>
      </c>
      <c r="CN19" s="40">
        <f t="shared" si="22"/>
        <v>984.9599999999964</v>
      </c>
      <c r="CO19" s="49"/>
      <c r="CP19" s="47"/>
      <c r="CQ19" s="38">
        <v>4.89</v>
      </c>
      <c r="CR19" s="40">
        <f t="shared" si="11"/>
        <v>980.0699999999964</v>
      </c>
      <c r="CS19" s="49"/>
      <c r="CT19" s="47"/>
      <c r="CU19" s="38">
        <v>4.89</v>
      </c>
      <c r="CV19" s="40">
        <f t="shared" si="12"/>
        <v>975.1799999999964</v>
      </c>
      <c r="CW19" s="49"/>
      <c r="CX19" s="47"/>
      <c r="CY19" s="41">
        <v>4.89</v>
      </c>
      <c r="CZ19" s="48">
        <v>232</v>
      </c>
      <c r="DA19" s="50">
        <v>1500</v>
      </c>
      <c r="DB19" s="51">
        <v>754.65</v>
      </c>
      <c r="DC19" s="51">
        <f t="shared" si="23"/>
        <v>745.35</v>
      </c>
    </row>
    <row r="20" spans="1:107" ht="15.75" thickBot="1">
      <c r="A20" s="45">
        <v>15</v>
      </c>
      <c r="B20" s="46" t="s">
        <v>58</v>
      </c>
      <c r="C20" s="46">
        <v>1974</v>
      </c>
      <c r="D20" s="46">
        <v>103008</v>
      </c>
      <c r="E20" s="46">
        <v>15</v>
      </c>
      <c r="F20" s="47">
        <v>1000</v>
      </c>
      <c r="G20" s="35">
        <f>'[1]аморт15-16'!CZ31</f>
        <v>2019.0500000000038</v>
      </c>
      <c r="H20" s="46">
        <v>232</v>
      </c>
      <c r="I20" s="46"/>
      <c r="J20" s="46"/>
      <c r="K20" s="42">
        <v>8.22</v>
      </c>
      <c r="L20" s="42">
        <f t="shared" si="0"/>
        <v>2010.8300000000038</v>
      </c>
      <c r="M20" s="46"/>
      <c r="N20" s="46"/>
      <c r="O20" s="42">
        <v>8.22</v>
      </c>
      <c r="P20" s="42">
        <f t="shared" si="13"/>
        <v>2002.6100000000038</v>
      </c>
      <c r="Q20" s="46"/>
      <c r="R20" s="46"/>
      <c r="S20" s="42">
        <v>8.22</v>
      </c>
      <c r="T20" s="42">
        <f>P20-S20</f>
        <v>1994.3900000000037</v>
      </c>
      <c r="U20" s="46"/>
      <c r="V20" s="46"/>
      <c r="W20" s="42">
        <v>8.22</v>
      </c>
      <c r="X20" s="42">
        <f t="shared" si="15"/>
        <v>1986.1700000000037</v>
      </c>
      <c r="Y20" s="46"/>
      <c r="Z20" s="46"/>
      <c r="AA20" s="42">
        <v>8.22</v>
      </c>
      <c r="AB20" s="42">
        <f t="shared" si="16"/>
        <v>1977.9500000000037</v>
      </c>
      <c r="AC20" s="46"/>
      <c r="AD20" s="46"/>
      <c r="AE20" s="42">
        <v>8.22</v>
      </c>
      <c r="AF20" s="42">
        <f t="shared" si="1"/>
        <v>1969.7300000000037</v>
      </c>
      <c r="AG20" s="46"/>
      <c r="AH20" s="46"/>
      <c r="AI20" s="42">
        <v>8.22</v>
      </c>
      <c r="AJ20" s="42">
        <f t="shared" si="2"/>
        <v>1961.5100000000036</v>
      </c>
      <c r="AK20" s="46"/>
      <c r="AL20" s="46"/>
      <c r="AM20" s="42">
        <v>8.22</v>
      </c>
      <c r="AN20" s="42">
        <f t="shared" si="3"/>
        <v>1953.2900000000036</v>
      </c>
      <c r="AO20" s="46"/>
      <c r="AP20" s="46"/>
      <c r="AQ20" s="42">
        <v>8.22</v>
      </c>
      <c r="AR20" s="42">
        <f t="shared" si="4"/>
        <v>1945.0700000000036</v>
      </c>
      <c r="AS20" s="46"/>
      <c r="AT20" s="46"/>
      <c r="AU20" s="42">
        <v>8.22</v>
      </c>
      <c r="AV20" s="42">
        <f t="shared" si="5"/>
        <v>1936.8500000000035</v>
      </c>
      <c r="AW20" s="46"/>
      <c r="AX20" s="46"/>
      <c r="AY20" s="42">
        <v>8.22</v>
      </c>
      <c r="AZ20" s="42">
        <f t="shared" si="6"/>
        <v>1928.6300000000035</v>
      </c>
      <c r="BA20" s="46"/>
      <c r="BB20" s="46"/>
      <c r="BC20" s="52">
        <v>8.22</v>
      </c>
      <c r="BD20" s="42">
        <f t="shared" si="7"/>
        <v>1920.4100000000035</v>
      </c>
      <c r="BE20" s="49"/>
      <c r="BF20" s="46"/>
      <c r="BG20" s="42">
        <v>8.22</v>
      </c>
      <c r="BH20" s="42">
        <f t="shared" si="17"/>
        <v>1912.1900000000035</v>
      </c>
      <c r="BI20" s="46"/>
      <c r="BJ20" s="46"/>
      <c r="BK20" s="42">
        <v>8.22</v>
      </c>
      <c r="BL20" s="42">
        <f t="shared" si="18"/>
        <v>1903.9700000000034</v>
      </c>
      <c r="BM20" s="46"/>
      <c r="BN20" s="46"/>
      <c r="BO20" s="42">
        <v>8.22</v>
      </c>
      <c r="BP20" s="42">
        <f>BL20-BO20</f>
        <v>1895.7500000000034</v>
      </c>
      <c r="BQ20" s="46"/>
      <c r="BR20" s="46"/>
      <c r="BS20" s="42">
        <v>8.22</v>
      </c>
      <c r="BT20" s="42">
        <f t="shared" si="20"/>
        <v>1887.5300000000034</v>
      </c>
      <c r="BU20" s="46"/>
      <c r="BV20" s="46"/>
      <c r="BW20" s="42">
        <v>8.22</v>
      </c>
      <c r="BX20" s="42">
        <f t="shared" si="21"/>
        <v>1879.3100000000034</v>
      </c>
      <c r="BY20" s="46"/>
      <c r="BZ20" s="46"/>
      <c r="CA20" s="42">
        <v>8.22</v>
      </c>
      <c r="CB20" s="42">
        <f t="shared" si="8"/>
        <v>1871.0900000000033</v>
      </c>
      <c r="CC20" s="46"/>
      <c r="CD20" s="46"/>
      <c r="CE20" s="42">
        <v>8.22</v>
      </c>
      <c r="CF20" s="42">
        <f t="shared" si="9"/>
        <v>1862.8700000000033</v>
      </c>
      <c r="CG20" s="46"/>
      <c r="CH20" s="46"/>
      <c r="CI20" s="42">
        <v>8.22</v>
      </c>
      <c r="CJ20" s="42">
        <f t="shared" si="10"/>
        <v>1854.6500000000033</v>
      </c>
      <c r="CK20" s="46"/>
      <c r="CL20" s="46"/>
      <c r="CM20" s="42">
        <v>8.22</v>
      </c>
      <c r="CN20" s="42">
        <f t="shared" si="22"/>
        <v>1846.4300000000032</v>
      </c>
      <c r="CO20" s="46"/>
      <c r="CP20" s="46"/>
      <c r="CQ20" s="42">
        <v>8.22</v>
      </c>
      <c r="CR20" s="42">
        <f t="shared" si="11"/>
        <v>1838.2100000000032</v>
      </c>
      <c r="CS20" s="46"/>
      <c r="CT20" s="46"/>
      <c r="CU20" s="42">
        <v>8.22</v>
      </c>
      <c r="CV20" s="42">
        <f t="shared" si="12"/>
        <v>1829.9900000000032</v>
      </c>
      <c r="CW20" s="46"/>
      <c r="CX20" s="46"/>
      <c r="CY20" s="52">
        <v>8.22</v>
      </c>
      <c r="CZ20" s="48">
        <v>232</v>
      </c>
      <c r="DA20" s="50">
        <v>3013.8</v>
      </c>
      <c r="DB20" s="51">
        <v>1570.15</v>
      </c>
      <c r="DC20" s="51">
        <f>DA20-DB20</f>
        <v>1443.65</v>
      </c>
    </row>
    <row r="21" spans="1:107" ht="15.75" thickBot="1">
      <c r="A21" s="53"/>
      <c r="B21" s="54"/>
      <c r="C21" s="55"/>
      <c r="D21" s="56"/>
      <c r="E21" s="54"/>
      <c r="F21" s="57"/>
      <c r="G21" s="58">
        <f>SUM(G6:G20)</f>
        <v>56221.90999999998</v>
      </c>
      <c r="H21" s="59"/>
      <c r="I21" s="58">
        <f aca="true" t="shared" si="24" ref="I21:AN21">SUM(I6:I20)</f>
        <v>0</v>
      </c>
      <c r="J21" s="58">
        <f t="shared" si="24"/>
        <v>0</v>
      </c>
      <c r="K21" s="58">
        <f t="shared" si="24"/>
        <v>294.49999999999994</v>
      </c>
      <c r="L21" s="58">
        <f t="shared" si="24"/>
        <v>55927.40999999998</v>
      </c>
      <c r="M21" s="58">
        <f t="shared" si="24"/>
        <v>0</v>
      </c>
      <c r="N21" s="58">
        <f t="shared" si="24"/>
        <v>0</v>
      </c>
      <c r="O21" s="58">
        <f t="shared" si="24"/>
        <v>294.49999999999994</v>
      </c>
      <c r="P21" s="58">
        <f t="shared" si="24"/>
        <v>55632.90999999998</v>
      </c>
      <c r="Q21" s="58">
        <f t="shared" si="24"/>
        <v>0</v>
      </c>
      <c r="R21" s="58">
        <f t="shared" si="24"/>
        <v>0</v>
      </c>
      <c r="S21" s="58">
        <f t="shared" si="24"/>
        <v>263.19</v>
      </c>
      <c r="T21" s="58">
        <f t="shared" si="24"/>
        <v>55369.71999999998</v>
      </c>
      <c r="U21" s="58">
        <f t="shared" si="24"/>
        <v>0</v>
      </c>
      <c r="V21" s="58">
        <f t="shared" si="24"/>
        <v>0</v>
      </c>
      <c r="W21" s="58">
        <f t="shared" si="24"/>
        <v>294.49999999999994</v>
      </c>
      <c r="X21" s="58">
        <f t="shared" si="24"/>
        <v>55075.21999999998</v>
      </c>
      <c r="Y21" s="58">
        <f t="shared" si="24"/>
        <v>0</v>
      </c>
      <c r="Z21" s="58">
        <f t="shared" si="24"/>
        <v>0</v>
      </c>
      <c r="AA21" s="58">
        <f t="shared" si="24"/>
        <v>294.49999999999994</v>
      </c>
      <c r="AB21" s="58">
        <f t="shared" si="24"/>
        <v>54780.71999999999</v>
      </c>
      <c r="AC21" s="58">
        <f t="shared" si="24"/>
        <v>0</v>
      </c>
      <c r="AD21" s="58">
        <f t="shared" si="24"/>
        <v>0</v>
      </c>
      <c r="AE21" s="58">
        <f t="shared" si="24"/>
        <v>294.49999999999994</v>
      </c>
      <c r="AF21" s="58">
        <f t="shared" si="24"/>
        <v>54486.21999999999</v>
      </c>
      <c r="AG21" s="58">
        <f t="shared" si="24"/>
        <v>0</v>
      </c>
      <c r="AH21" s="58">
        <f t="shared" si="24"/>
        <v>0</v>
      </c>
      <c r="AI21" s="58">
        <f t="shared" si="24"/>
        <v>294.49999999999994</v>
      </c>
      <c r="AJ21" s="58">
        <f t="shared" si="24"/>
        <v>54191.71999999998</v>
      </c>
      <c r="AK21" s="58">
        <f t="shared" si="24"/>
        <v>0</v>
      </c>
      <c r="AL21" s="58">
        <f t="shared" si="24"/>
        <v>0</v>
      </c>
      <c r="AM21" s="58">
        <f t="shared" si="24"/>
        <v>294.49999999999994</v>
      </c>
      <c r="AN21" s="58">
        <f t="shared" si="24"/>
        <v>53897.21999999998</v>
      </c>
      <c r="AO21" s="58">
        <f aca="true" t="shared" si="25" ref="AO21:BT21">SUM(AO6:AO20)</f>
        <v>0</v>
      </c>
      <c r="AP21" s="58">
        <f t="shared" si="25"/>
        <v>0</v>
      </c>
      <c r="AQ21" s="58">
        <f t="shared" si="25"/>
        <v>294.49999999999994</v>
      </c>
      <c r="AR21" s="58">
        <f t="shared" si="25"/>
        <v>53602.71999999999</v>
      </c>
      <c r="AS21" s="58">
        <f t="shared" si="25"/>
        <v>0</v>
      </c>
      <c r="AT21" s="58">
        <f t="shared" si="25"/>
        <v>0</v>
      </c>
      <c r="AU21" s="58">
        <f t="shared" si="25"/>
        <v>294.49999999999994</v>
      </c>
      <c r="AV21" s="58">
        <f t="shared" si="25"/>
        <v>53308.21999999998</v>
      </c>
      <c r="AW21" s="58">
        <f t="shared" si="25"/>
        <v>0</v>
      </c>
      <c r="AX21" s="58">
        <f t="shared" si="25"/>
        <v>0</v>
      </c>
      <c r="AY21" s="58">
        <f t="shared" si="25"/>
        <v>294.49999999999994</v>
      </c>
      <c r="AZ21" s="58">
        <f t="shared" si="25"/>
        <v>53013.71999999997</v>
      </c>
      <c r="BA21" s="58">
        <f t="shared" si="25"/>
        <v>0</v>
      </c>
      <c r="BB21" s="58">
        <f t="shared" si="25"/>
        <v>0</v>
      </c>
      <c r="BC21" s="58">
        <f t="shared" si="25"/>
        <v>294.49999999999994</v>
      </c>
      <c r="BD21" s="58">
        <f t="shared" si="25"/>
        <v>52719.219999999965</v>
      </c>
      <c r="BE21" s="58">
        <f t="shared" si="25"/>
        <v>0</v>
      </c>
      <c r="BF21" s="58">
        <f t="shared" si="25"/>
        <v>0</v>
      </c>
      <c r="BG21" s="58">
        <f t="shared" si="25"/>
        <v>294.49999999999994</v>
      </c>
      <c r="BH21" s="58">
        <f t="shared" si="25"/>
        <v>52424.71999999997</v>
      </c>
      <c r="BI21" s="58">
        <f t="shared" si="25"/>
        <v>0</v>
      </c>
      <c r="BJ21" s="58">
        <f t="shared" si="25"/>
        <v>0</v>
      </c>
      <c r="BK21" s="58">
        <f t="shared" si="25"/>
        <v>294.49999999999994</v>
      </c>
      <c r="BL21" s="58">
        <f t="shared" si="25"/>
        <v>52130.21999999997</v>
      </c>
      <c r="BM21" s="58">
        <f t="shared" si="25"/>
        <v>0</v>
      </c>
      <c r="BN21" s="58">
        <f t="shared" si="25"/>
        <v>0</v>
      </c>
      <c r="BO21" s="58">
        <f t="shared" si="25"/>
        <v>263.19</v>
      </c>
      <c r="BP21" s="58">
        <f t="shared" si="25"/>
        <v>51867.02999999996</v>
      </c>
      <c r="BQ21" s="58">
        <f t="shared" si="25"/>
        <v>0</v>
      </c>
      <c r="BR21" s="58">
        <f t="shared" si="25"/>
        <v>0</v>
      </c>
      <c r="BS21" s="58">
        <f t="shared" si="25"/>
        <v>294.49999999999994</v>
      </c>
      <c r="BT21" s="58">
        <f t="shared" si="25"/>
        <v>51572.52999999998</v>
      </c>
      <c r="BU21" s="58">
        <f aca="true" t="shared" si="26" ref="BU21:CY21">SUM(BU6:BU20)</f>
        <v>0</v>
      </c>
      <c r="BV21" s="58">
        <f t="shared" si="26"/>
        <v>0</v>
      </c>
      <c r="BW21" s="58">
        <f t="shared" si="26"/>
        <v>294.49999999999994</v>
      </c>
      <c r="BX21" s="58">
        <f t="shared" si="26"/>
        <v>51278.02999999997</v>
      </c>
      <c r="BY21" s="58">
        <f t="shared" si="26"/>
        <v>0</v>
      </c>
      <c r="BZ21" s="58">
        <f t="shared" si="26"/>
        <v>0</v>
      </c>
      <c r="CA21" s="58">
        <f t="shared" si="26"/>
        <v>294.49999999999994</v>
      </c>
      <c r="CB21" s="58">
        <f t="shared" si="26"/>
        <v>50983.52999999997</v>
      </c>
      <c r="CC21" s="58">
        <f t="shared" si="26"/>
        <v>0</v>
      </c>
      <c r="CD21" s="58">
        <f t="shared" si="26"/>
        <v>0</v>
      </c>
      <c r="CE21" s="58">
        <f t="shared" si="26"/>
        <v>294.49999999999994</v>
      </c>
      <c r="CF21" s="58">
        <f t="shared" si="26"/>
        <v>50689.02999999996</v>
      </c>
      <c r="CG21" s="58">
        <f t="shared" si="26"/>
        <v>0</v>
      </c>
      <c r="CH21" s="58">
        <f t="shared" si="26"/>
        <v>0</v>
      </c>
      <c r="CI21" s="58">
        <f t="shared" si="26"/>
        <v>294.49999999999994</v>
      </c>
      <c r="CJ21" s="58">
        <f t="shared" si="26"/>
        <v>50394.52999999996</v>
      </c>
      <c r="CK21" s="58">
        <f t="shared" si="26"/>
        <v>0</v>
      </c>
      <c r="CL21" s="58">
        <f t="shared" si="26"/>
        <v>0</v>
      </c>
      <c r="CM21" s="58">
        <f t="shared" si="26"/>
        <v>294.49999999999994</v>
      </c>
      <c r="CN21" s="58">
        <f t="shared" si="26"/>
        <v>50100.02999999997</v>
      </c>
      <c r="CO21" s="58">
        <f t="shared" si="26"/>
        <v>0</v>
      </c>
      <c r="CP21" s="58">
        <f t="shared" si="26"/>
        <v>0</v>
      </c>
      <c r="CQ21" s="58">
        <f t="shared" si="26"/>
        <v>294.49999999999994</v>
      </c>
      <c r="CR21" s="58">
        <f t="shared" si="26"/>
        <v>49805.52999999997</v>
      </c>
      <c r="CS21" s="58">
        <f t="shared" si="26"/>
        <v>0</v>
      </c>
      <c r="CT21" s="58">
        <f t="shared" si="26"/>
        <v>0</v>
      </c>
      <c r="CU21" s="58">
        <f t="shared" si="26"/>
        <v>294.49999999999994</v>
      </c>
      <c r="CV21" s="58">
        <f t="shared" si="26"/>
        <v>49511.02999999996</v>
      </c>
      <c r="CW21" s="58">
        <f t="shared" si="26"/>
        <v>0</v>
      </c>
      <c r="CX21" s="58">
        <f t="shared" si="26"/>
        <v>0</v>
      </c>
      <c r="CY21" s="58">
        <f t="shared" si="26"/>
        <v>294.49999999999994</v>
      </c>
      <c r="CZ21" s="58"/>
      <c r="DA21" s="58">
        <v>179351.87</v>
      </c>
      <c r="DB21" s="60">
        <v>128312</v>
      </c>
      <c r="DC21" s="60">
        <v>51039</v>
      </c>
    </row>
    <row r="22" spans="1:107" ht="15">
      <c r="A22" s="32">
        <v>16</v>
      </c>
      <c r="B22" s="33" t="s">
        <v>50</v>
      </c>
      <c r="C22" s="33">
        <v>1990</v>
      </c>
      <c r="D22" s="34">
        <v>104017</v>
      </c>
      <c r="E22" s="33">
        <v>4</v>
      </c>
      <c r="F22" s="33">
        <v>100</v>
      </c>
      <c r="G22" s="35">
        <f>'[1]аморт15-16'!CZ34</f>
        <v>93.9600000000001</v>
      </c>
      <c r="H22" s="36">
        <v>231</v>
      </c>
      <c r="I22" s="37"/>
      <c r="J22" s="34"/>
      <c r="K22" s="38">
        <v>0.52</v>
      </c>
      <c r="L22" s="39">
        <f t="shared" si="0"/>
        <v>93.4400000000001</v>
      </c>
      <c r="M22" s="37"/>
      <c r="N22" s="34"/>
      <c r="O22" s="38">
        <v>0.52</v>
      </c>
      <c r="P22" s="39">
        <f>L22-O22</f>
        <v>92.9200000000001</v>
      </c>
      <c r="Q22" s="37"/>
      <c r="R22" s="34"/>
      <c r="S22" s="38">
        <v>0.52</v>
      </c>
      <c r="T22" s="39">
        <f>P22-S22</f>
        <v>92.4000000000001</v>
      </c>
      <c r="U22" s="37"/>
      <c r="V22" s="34"/>
      <c r="W22" s="38">
        <v>0.52</v>
      </c>
      <c r="X22" s="39">
        <f>T22-W22</f>
        <v>91.88000000000011</v>
      </c>
      <c r="Y22" s="37"/>
      <c r="Z22" s="34"/>
      <c r="AA22" s="38">
        <v>0.52</v>
      </c>
      <c r="AB22" s="39">
        <f>X22-AA22</f>
        <v>91.36000000000011</v>
      </c>
      <c r="AC22" s="37"/>
      <c r="AD22" s="34"/>
      <c r="AE22" s="38">
        <v>0.52</v>
      </c>
      <c r="AF22" s="39">
        <f>AB22-AE22</f>
        <v>90.84000000000012</v>
      </c>
      <c r="AG22" s="37"/>
      <c r="AH22" s="34"/>
      <c r="AI22" s="38">
        <v>0.52</v>
      </c>
      <c r="AJ22" s="39">
        <f>AF22-AI22</f>
        <v>90.32000000000012</v>
      </c>
      <c r="AK22" s="37"/>
      <c r="AL22" s="34"/>
      <c r="AM22" s="38">
        <v>0.52</v>
      </c>
      <c r="AN22" s="39">
        <f>AJ22-AM22</f>
        <v>89.80000000000013</v>
      </c>
      <c r="AO22" s="37"/>
      <c r="AP22" s="34"/>
      <c r="AQ22" s="38">
        <v>0.52</v>
      </c>
      <c r="AR22" s="39">
        <f>AN22-AQ22</f>
        <v>89.28000000000013</v>
      </c>
      <c r="AS22" s="37"/>
      <c r="AT22" s="34"/>
      <c r="AU22" s="38">
        <v>0.52</v>
      </c>
      <c r="AV22" s="39">
        <f>AR22-AU22</f>
        <v>88.76000000000013</v>
      </c>
      <c r="AW22" s="37"/>
      <c r="AX22" s="34"/>
      <c r="AY22" s="38">
        <v>0.52</v>
      </c>
      <c r="AZ22" s="39">
        <f>AV22-AY22</f>
        <v>88.24000000000014</v>
      </c>
      <c r="BA22" s="37"/>
      <c r="BB22" s="34"/>
      <c r="BC22" s="38">
        <v>0.52</v>
      </c>
      <c r="BD22" s="61">
        <f>AZ22-BC22</f>
        <v>87.72000000000014</v>
      </c>
      <c r="BE22" s="37"/>
      <c r="BF22" s="34"/>
      <c r="BG22" s="38">
        <v>0.52</v>
      </c>
      <c r="BH22" s="39">
        <f>BD22-BG22</f>
        <v>87.20000000000014</v>
      </c>
      <c r="BI22" s="37"/>
      <c r="BJ22" s="34"/>
      <c r="BK22" s="38">
        <v>0.52</v>
      </c>
      <c r="BL22" s="39">
        <f>BH22-BK22</f>
        <v>86.68000000000015</v>
      </c>
      <c r="BM22" s="37"/>
      <c r="BN22" s="34"/>
      <c r="BO22" s="38">
        <v>0.52</v>
      </c>
      <c r="BP22" s="39">
        <f>BL22-BO22</f>
        <v>86.16000000000015</v>
      </c>
      <c r="BQ22" s="37"/>
      <c r="BR22" s="34"/>
      <c r="BS22" s="38">
        <v>0.52</v>
      </c>
      <c r="BT22" s="39">
        <f>BP22-BS22</f>
        <v>85.64000000000016</v>
      </c>
      <c r="BU22" s="37"/>
      <c r="BV22" s="34"/>
      <c r="BW22" s="38">
        <v>0.52</v>
      </c>
      <c r="BX22" s="39">
        <f>BT22-BW22</f>
        <v>85.12000000000016</v>
      </c>
      <c r="BY22" s="37"/>
      <c r="BZ22" s="34"/>
      <c r="CA22" s="38">
        <v>0.52</v>
      </c>
      <c r="CB22" s="39">
        <f>BX22-CA22</f>
        <v>84.60000000000016</v>
      </c>
      <c r="CC22" s="37"/>
      <c r="CD22" s="34"/>
      <c r="CE22" s="38">
        <v>0.52</v>
      </c>
      <c r="CF22" s="39">
        <f>CB22-CE22</f>
        <v>84.08000000000017</v>
      </c>
      <c r="CG22" s="37"/>
      <c r="CH22" s="34"/>
      <c r="CI22" s="38">
        <v>0.52</v>
      </c>
      <c r="CJ22" s="39">
        <f>CF22-CI22</f>
        <v>83.56000000000017</v>
      </c>
      <c r="CK22" s="37"/>
      <c r="CL22" s="34"/>
      <c r="CM22" s="38">
        <v>0.52</v>
      </c>
      <c r="CN22" s="39">
        <f>CJ22-CM22</f>
        <v>83.04000000000018</v>
      </c>
      <c r="CO22" s="37"/>
      <c r="CP22" s="34"/>
      <c r="CQ22" s="38">
        <v>0.52</v>
      </c>
      <c r="CR22" s="39">
        <f>CN22-CQ22</f>
        <v>82.52000000000018</v>
      </c>
      <c r="CS22" s="37"/>
      <c r="CT22" s="34"/>
      <c r="CU22" s="38">
        <v>0.52</v>
      </c>
      <c r="CV22" s="39">
        <f>CR22-CU22</f>
        <v>82.00000000000018</v>
      </c>
      <c r="CW22" s="37"/>
      <c r="CX22" s="34"/>
      <c r="CY22" s="41">
        <v>0.52</v>
      </c>
      <c r="CZ22" s="62">
        <v>232</v>
      </c>
      <c r="DA22" s="43">
        <v>583.99</v>
      </c>
      <c r="DB22" s="44">
        <v>525.91</v>
      </c>
      <c r="DC22" s="51">
        <f t="shared" si="23"/>
        <v>58.08000000000004</v>
      </c>
    </row>
    <row r="23" spans="1:107" ht="15">
      <c r="A23" s="45">
        <v>17</v>
      </c>
      <c r="B23" s="46" t="s">
        <v>50</v>
      </c>
      <c r="C23" s="46">
        <v>2009</v>
      </c>
      <c r="D23" s="47">
        <v>104037</v>
      </c>
      <c r="E23" s="46">
        <v>4</v>
      </c>
      <c r="F23" s="46">
        <v>100</v>
      </c>
      <c r="G23" s="35">
        <f>'[1]аморт15-16'!CZ43</f>
        <v>4.007905118896815E-14</v>
      </c>
      <c r="H23" s="48">
        <v>231</v>
      </c>
      <c r="I23" s="49"/>
      <c r="J23" s="47"/>
      <c r="K23" s="38">
        <v>0</v>
      </c>
      <c r="L23" s="39">
        <f t="shared" si="0"/>
        <v>4.007905118896815E-14</v>
      </c>
      <c r="M23" s="49"/>
      <c r="N23" s="47"/>
      <c r="O23" s="38">
        <v>0</v>
      </c>
      <c r="P23" s="39">
        <f>L23-O23</f>
        <v>4.007905118896815E-14</v>
      </c>
      <c r="Q23" s="49"/>
      <c r="R23" s="47"/>
      <c r="S23" s="38">
        <v>0</v>
      </c>
      <c r="T23" s="39">
        <f>P23-S23</f>
        <v>4.007905118896815E-14</v>
      </c>
      <c r="U23" s="49"/>
      <c r="V23" s="47"/>
      <c r="W23" s="38">
        <v>0</v>
      </c>
      <c r="X23" s="39">
        <f>T23-W23</f>
        <v>4.007905118896815E-14</v>
      </c>
      <c r="Y23" s="49"/>
      <c r="Z23" s="47"/>
      <c r="AA23" s="38">
        <v>0</v>
      </c>
      <c r="AB23" s="39">
        <f>X23-AA23</f>
        <v>4.007905118896815E-14</v>
      </c>
      <c r="AC23" s="49"/>
      <c r="AD23" s="47"/>
      <c r="AE23" s="38">
        <v>0</v>
      </c>
      <c r="AF23" s="39">
        <f>AB23-AE23</f>
        <v>4.007905118896815E-14</v>
      </c>
      <c r="AG23" s="49"/>
      <c r="AH23" s="47"/>
      <c r="AI23" s="38">
        <v>0</v>
      </c>
      <c r="AJ23" s="39">
        <f>AF23-AI23</f>
        <v>4.007905118896815E-14</v>
      </c>
      <c r="AK23" s="49"/>
      <c r="AL23" s="47"/>
      <c r="AM23" s="38">
        <v>0</v>
      </c>
      <c r="AN23" s="39">
        <f>AJ23-AM23</f>
        <v>4.007905118896815E-14</v>
      </c>
      <c r="AO23" s="49"/>
      <c r="AP23" s="47"/>
      <c r="AQ23" s="38">
        <v>0</v>
      </c>
      <c r="AR23" s="39">
        <f>AN23-AQ23</f>
        <v>4.007905118896815E-14</v>
      </c>
      <c r="AS23" s="49"/>
      <c r="AT23" s="47"/>
      <c r="AU23" s="38">
        <v>0</v>
      </c>
      <c r="AV23" s="39">
        <f>AR23-AU23</f>
        <v>4.007905118896815E-14</v>
      </c>
      <c r="AW23" s="49"/>
      <c r="AX23" s="47"/>
      <c r="AY23" s="38">
        <v>0</v>
      </c>
      <c r="AZ23" s="39">
        <f>AV23-AY23</f>
        <v>4.007905118896815E-14</v>
      </c>
      <c r="BA23" s="49"/>
      <c r="BB23" s="47"/>
      <c r="BC23" s="38">
        <v>0</v>
      </c>
      <c r="BD23" s="61">
        <f>AZ23-BC23</f>
        <v>4.007905118896815E-14</v>
      </c>
      <c r="BE23" s="49"/>
      <c r="BF23" s="47"/>
      <c r="BG23" s="38">
        <v>0</v>
      </c>
      <c r="BH23" s="39">
        <f>BD23-BG23</f>
        <v>4.007905118896815E-14</v>
      </c>
      <c r="BI23" s="49"/>
      <c r="BJ23" s="47"/>
      <c r="BK23" s="38">
        <v>0</v>
      </c>
      <c r="BL23" s="39">
        <f>BH23-BK23</f>
        <v>4.007905118896815E-14</v>
      </c>
      <c r="BM23" s="49"/>
      <c r="BN23" s="47"/>
      <c r="BO23" s="38">
        <v>0</v>
      </c>
      <c r="BP23" s="39">
        <f>BL23-BO23</f>
        <v>4.007905118896815E-14</v>
      </c>
      <c r="BQ23" s="49"/>
      <c r="BR23" s="47"/>
      <c r="BS23" s="38">
        <v>0</v>
      </c>
      <c r="BT23" s="39">
        <f>BP23-BS23</f>
        <v>4.007905118896815E-14</v>
      </c>
      <c r="BU23" s="49"/>
      <c r="BV23" s="47"/>
      <c r="BW23" s="38">
        <v>0</v>
      </c>
      <c r="BX23" s="39">
        <f>BT23-BW23</f>
        <v>4.007905118896815E-14</v>
      </c>
      <c r="BY23" s="49"/>
      <c r="BZ23" s="47"/>
      <c r="CA23" s="38">
        <v>0</v>
      </c>
      <c r="CB23" s="39">
        <f>BX23-CA23</f>
        <v>4.007905118896815E-14</v>
      </c>
      <c r="CC23" s="49"/>
      <c r="CD23" s="47"/>
      <c r="CE23" s="38">
        <v>0</v>
      </c>
      <c r="CF23" s="39">
        <f>CB23-CE23</f>
        <v>4.007905118896815E-14</v>
      </c>
      <c r="CG23" s="49"/>
      <c r="CH23" s="47"/>
      <c r="CI23" s="38">
        <v>0</v>
      </c>
      <c r="CJ23" s="39">
        <f>CF23-CI23</f>
        <v>4.007905118896815E-14</v>
      </c>
      <c r="CK23" s="49"/>
      <c r="CL23" s="47"/>
      <c r="CM23" s="38">
        <v>0</v>
      </c>
      <c r="CN23" s="39">
        <f>CJ23-CM23</f>
        <v>4.007905118896815E-14</v>
      </c>
      <c r="CO23" s="49"/>
      <c r="CP23" s="47"/>
      <c r="CQ23" s="38">
        <v>0</v>
      </c>
      <c r="CR23" s="39">
        <f>CN23-CQ23</f>
        <v>4.007905118896815E-14</v>
      </c>
      <c r="CS23" s="49"/>
      <c r="CT23" s="47"/>
      <c r="CU23" s="38">
        <v>0</v>
      </c>
      <c r="CV23" s="39">
        <f>CR23-CU23</f>
        <v>4.007905118896815E-14</v>
      </c>
      <c r="CW23" s="49"/>
      <c r="CX23" s="47"/>
      <c r="CY23" s="41">
        <v>0</v>
      </c>
      <c r="CZ23" s="48">
        <v>232</v>
      </c>
      <c r="DA23" s="35">
        <v>2200</v>
      </c>
      <c r="DB23" s="51">
        <v>2200</v>
      </c>
      <c r="DC23" s="51">
        <f t="shared" si="23"/>
        <v>0</v>
      </c>
    </row>
    <row r="24" spans="1:107" ht="15">
      <c r="A24" s="45">
        <v>18</v>
      </c>
      <c r="B24" s="46" t="s">
        <v>51</v>
      </c>
      <c r="C24" s="46">
        <v>2003</v>
      </c>
      <c r="D24" s="47">
        <v>104038</v>
      </c>
      <c r="E24" s="46">
        <v>4</v>
      </c>
      <c r="F24" s="46">
        <v>500</v>
      </c>
      <c r="G24" s="35">
        <f>'[1]аморт15-16'!CZ44</f>
        <v>262.5000000000004</v>
      </c>
      <c r="H24" s="48">
        <v>232</v>
      </c>
      <c r="I24" s="49"/>
      <c r="J24" s="47"/>
      <c r="K24" s="38">
        <v>19.8</v>
      </c>
      <c r="L24" s="39">
        <f t="shared" si="0"/>
        <v>242.7000000000004</v>
      </c>
      <c r="M24" s="49"/>
      <c r="N24" s="47"/>
      <c r="O24" s="38">
        <v>19.8</v>
      </c>
      <c r="P24" s="39">
        <f>L24-O24</f>
        <v>222.90000000000038</v>
      </c>
      <c r="Q24" s="49"/>
      <c r="R24" s="47"/>
      <c r="S24" s="38">
        <v>19.8</v>
      </c>
      <c r="T24" s="39">
        <f>P24-S24</f>
        <v>203.10000000000036</v>
      </c>
      <c r="U24" s="49"/>
      <c r="V24" s="47"/>
      <c r="W24" s="38">
        <v>19.8</v>
      </c>
      <c r="X24" s="39">
        <f>T24-W24</f>
        <v>183.30000000000035</v>
      </c>
      <c r="Y24" s="49"/>
      <c r="Z24" s="47"/>
      <c r="AA24" s="38">
        <v>19.8</v>
      </c>
      <c r="AB24" s="39">
        <f>X24-AA24</f>
        <v>163.50000000000034</v>
      </c>
      <c r="AC24" s="49"/>
      <c r="AD24" s="47"/>
      <c r="AE24" s="38">
        <v>19.8</v>
      </c>
      <c r="AF24" s="39">
        <f>AB24-AE24</f>
        <v>143.70000000000033</v>
      </c>
      <c r="AG24" s="49"/>
      <c r="AH24" s="47"/>
      <c r="AI24" s="38">
        <v>19.8</v>
      </c>
      <c r="AJ24" s="39">
        <f>AF24-AI24</f>
        <v>123.90000000000033</v>
      </c>
      <c r="AK24" s="49"/>
      <c r="AL24" s="47"/>
      <c r="AM24" s="38">
        <v>19.8</v>
      </c>
      <c r="AN24" s="39">
        <f>AJ24-AM24</f>
        <v>104.10000000000034</v>
      </c>
      <c r="AO24" s="49"/>
      <c r="AP24" s="47"/>
      <c r="AQ24" s="38">
        <v>19.8</v>
      </c>
      <c r="AR24" s="39">
        <f>AN24-AQ24</f>
        <v>84.30000000000034</v>
      </c>
      <c r="AS24" s="49"/>
      <c r="AT24" s="47"/>
      <c r="AU24" s="38">
        <v>19.8</v>
      </c>
      <c r="AV24" s="39">
        <f>AR24-AU24</f>
        <v>64.50000000000034</v>
      </c>
      <c r="AW24" s="49"/>
      <c r="AX24" s="47"/>
      <c r="AY24" s="38">
        <v>19.8</v>
      </c>
      <c r="AZ24" s="39">
        <f>AV24-AY24</f>
        <v>44.700000000000344</v>
      </c>
      <c r="BA24" s="49"/>
      <c r="BB24" s="47"/>
      <c r="BC24" s="38">
        <v>19.8</v>
      </c>
      <c r="BD24" s="61">
        <f>AZ24-BC24</f>
        <v>24.900000000000343</v>
      </c>
      <c r="BE24" s="49"/>
      <c r="BF24" s="47"/>
      <c r="BG24" s="38">
        <v>19.8</v>
      </c>
      <c r="BH24" s="39">
        <f>BD24-BG24</f>
        <v>5.1000000000003425</v>
      </c>
      <c r="BI24" s="49"/>
      <c r="BJ24" s="47"/>
      <c r="BK24" s="38">
        <v>5.1</v>
      </c>
      <c r="BL24" s="39">
        <f>BH24-BK24</f>
        <v>3.4283687000424834E-13</v>
      </c>
      <c r="BM24" s="49"/>
      <c r="BN24" s="47"/>
      <c r="BO24" s="38">
        <v>0</v>
      </c>
      <c r="BP24" s="39">
        <f>BL24-BO24</f>
        <v>3.4283687000424834E-13</v>
      </c>
      <c r="BQ24" s="49"/>
      <c r="BR24" s="47"/>
      <c r="BS24" s="38">
        <v>0</v>
      </c>
      <c r="BT24" s="39">
        <f>BP24-BS24</f>
        <v>3.4283687000424834E-13</v>
      </c>
      <c r="BU24" s="49"/>
      <c r="BV24" s="47"/>
      <c r="BW24" s="38">
        <v>0</v>
      </c>
      <c r="BX24" s="39">
        <f>BT24-BW24</f>
        <v>3.4283687000424834E-13</v>
      </c>
      <c r="BY24" s="49"/>
      <c r="BZ24" s="47"/>
      <c r="CA24" s="38">
        <v>0</v>
      </c>
      <c r="CB24" s="39">
        <f>BX24-CA24</f>
        <v>3.4283687000424834E-13</v>
      </c>
      <c r="CC24" s="49"/>
      <c r="CD24" s="47"/>
      <c r="CE24" s="38">
        <v>0</v>
      </c>
      <c r="CF24" s="39">
        <f>CB24-CE24</f>
        <v>3.4283687000424834E-13</v>
      </c>
      <c r="CG24" s="49"/>
      <c r="CH24" s="47"/>
      <c r="CI24" s="38">
        <v>0</v>
      </c>
      <c r="CJ24" s="39">
        <f>CF24-CI24</f>
        <v>3.4283687000424834E-13</v>
      </c>
      <c r="CK24" s="49"/>
      <c r="CL24" s="47"/>
      <c r="CM24" s="38">
        <v>0</v>
      </c>
      <c r="CN24" s="39">
        <f>CJ24-CM24</f>
        <v>3.4283687000424834E-13</v>
      </c>
      <c r="CO24" s="49"/>
      <c r="CP24" s="47"/>
      <c r="CQ24" s="38">
        <v>0</v>
      </c>
      <c r="CR24" s="39">
        <f>CN24-CQ24</f>
        <v>3.4283687000424834E-13</v>
      </c>
      <c r="CS24" s="49"/>
      <c r="CT24" s="47"/>
      <c r="CU24" s="38">
        <v>0</v>
      </c>
      <c r="CV24" s="39">
        <f>CR24-CU24</f>
        <v>3.4283687000424834E-13</v>
      </c>
      <c r="CW24" s="49"/>
      <c r="CX24" s="47"/>
      <c r="CY24" s="41">
        <v>0</v>
      </c>
      <c r="CZ24" s="48">
        <v>231</v>
      </c>
      <c r="DA24" s="35">
        <v>4083.33</v>
      </c>
      <c r="DB24" s="51">
        <v>4083.33</v>
      </c>
      <c r="DC24" s="51">
        <f t="shared" si="23"/>
        <v>0</v>
      </c>
    </row>
    <row r="25" spans="1:107" ht="15">
      <c r="A25" s="45">
        <v>19</v>
      </c>
      <c r="B25" s="46" t="s">
        <v>52</v>
      </c>
      <c r="C25" s="46">
        <v>2010</v>
      </c>
      <c r="D25" s="47">
        <v>104045</v>
      </c>
      <c r="E25" s="46">
        <v>4</v>
      </c>
      <c r="F25" s="46">
        <v>500</v>
      </c>
      <c r="G25" s="35">
        <f>'[1]аморт15-16'!CZ48</f>
        <v>5.542233338928781E-13</v>
      </c>
      <c r="H25" s="48">
        <v>232</v>
      </c>
      <c r="I25" s="49"/>
      <c r="J25" s="47"/>
      <c r="K25" s="46">
        <v>0</v>
      </c>
      <c r="L25" s="39">
        <f t="shared" si="0"/>
        <v>5.542233338928781E-13</v>
      </c>
      <c r="M25" s="49"/>
      <c r="N25" s="47"/>
      <c r="O25" s="46">
        <v>0</v>
      </c>
      <c r="P25" s="39">
        <f>L25-O25</f>
        <v>5.542233338928781E-13</v>
      </c>
      <c r="Q25" s="49"/>
      <c r="R25" s="47"/>
      <c r="S25" s="46">
        <v>0</v>
      </c>
      <c r="T25" s="39">
        <f>P25-S25</f>
        <v>5.542233338928781E-13</v>
      </c>
      <c r="U25" s="49"/>
      <c r="V25" s="47"/>
      <c r="W25" s="46">
        <v>0</v>
      </c>
      <c r="X25" s="39">
        <f>T25-W25</f>
        <v>5.542233338928781E-13</v>
      </c>
      <c r="Y25" s="49"/>
      <c r="Z25" s="47"/>
      <c r="AA25" s="46">
        <v>0</v>
      </c>
      <c r="AB25" s="39">
        <f>X25-AA25</f>
        <v>5.542233338928781E-13</v>
      </c>
      <c r="AC25" s="49"/>
      <c r="AD25" s="47"/>
      <c r="AE25" s="46">
        <v>0</v>
      </c>
      <c r="AF25" s="39">
        <f>AB25-AE25</f>
        <v>5.542233338928781E-13</v>
      </c>
      <c r="AG25" s="49"/>
      <c r="AH25" s="47"/>
      <c r="AI25" s="46">
        <v>0</v>
      </c>
      <c r="AJ25" s="39">
        <f>AF25-AI25</f>
        <v>5.542233338928781E-13</v>
      </c>
      <c r="AK25" s="49"/>
      <c r="AL25" s="47"/>
      <c r="AM25" s="46">
        <v>0</v>
      </c>
      <c r="AN25" s="39">
        <f>AJ25-AM25</f>
        <v>5.542233338928781E-13</v>
      </c>
      <c r="AO25" s="49"/>
      <c r="AP25" s="47"/>
      <c r="AQ25" s="46">
        <v>0</v>
      </c>
      <c r="AR25" s="39">
        <f>AN25-AQ25</f>
        <v>5.542233338928781E-13</v>
      </c>
      <c r="AS25" s="49"/>
      <c r="AT25" s="47"/>
      <c r="AU25" s="46">
        <v>0</v>
      </c>
      <c r="AV25" s="39">
        <f>AR25-AU25</f>
        <v>5.542233338928781E-13</v>
      </c>
      <c r="AW25" s="49"/>
      <c r="AX25" s="47"/>
      <c r="AY25" s="46">
        <v>0</v>
      </c>
      <c r="AZ25" s="39">
        <f>AV25-AY25</f>
        <v>5.542233338928781E-13</v>
      </c>
      <c r="BA25" s="49"/>
      <c r="BB25" s="47"/>
      <c r="BC25" s="46">
        <v>0</v>
      </c>
      <c r="BD25" s="61">
        <f>AZ25-BC25</f>
        <v>5.542233338928781E-13</v>
      </c>
      <c r="BE25" s="49"/>
      <c r="BF25" s="47"/>
      <c r="BG25" s="46">
        <v>0</v>
      </c>
      <c r="BH25" s="39">
        <f>BD25-BG25</f>
        <v>5.542233338928781E-13</v>
      </c>
      <c r="BI25" s="49"/>
      <c r="BJ25" s="47"/>
      <c r="BK25" s="46">
        <v>0</v>
      </c>
      <c r="BL25" s="39">
        <f>BH25-BK25</f>
        <v>5.542233338928781E-13</v>
      </c>
      <c r="BM25" s="49"/>
      <c r="BN25" s="47"/>
      <c r="BO25" s="46">
        <v>0</v>
      </c>
      <c r="BP25" s="39">
        <f>BL25-BO25</f>
        <v>5.542233338928781E-13</v>
      </c>
      <c r="BQ25" s="49"/>
      <c r="BR25" s="47"/>
      <c r="BS25" s="46">
        <v>0</v>
      </c>
      <c r="BT25" s="39">
        <f>BP25-BS25</f>
        <v>5.542233338928781E-13</v>
      </c>
      <c r="BU25" s="49"/>
      <c r="BV25" s="47"/>
      <c r="BW25" s="46">
        <v>0</v>
      </c>
      <c r="BX25" s="39">
        <f>BT25-BW25</f>
        <v>5.542233338928781E-13</v>
      </c>
      <c r="BY25" s="49"/>
      <c r="BZ25" s="47"/>
      <c r="CA25" s="46">
        <v>0</v>
      </c>
      <c r="CB25" s="39">
        <f>BX25-CA25</f>
        <v>5.542233338928781E-13</v>
      </c>
      <c r="CC25" s="49"/>
      <c r="CD25" s="47"/>
      <c r="CE25" s="46">
        <v>0</v>
      </c>
      <c r="CF25" s="39">
        <f>CB25-CE25</f>
        <v>5.542233338928781E-13</v>
      </c>
      <c r="CG25" s="49"/>
      <c r="CH25" s="47"/>
      <c r="CI25" s="46">
        <v>0</v>
      </c>
      <c r="CJ25" s="39">
        <f>CF25-CI25</f>
        <v>5.542233338928781E-13</v>
      </c>
      <c r="CK25" s="49"/>
      <c r="CL25" s="47"/>
      <c r="CM25" s="46">
        <v>0</v>
      </c>
      <c r="CN25" s="39">
        <f>CJ25-CM25</f>
        <v>5.542233338928781E-13</v>
      </c>
      <c r="CO25" s="49"/>
      <c r="CP25" s="47"/>
      <c r="CQ25" s="46">
        <v>0</v>
      </c>
      <c r="CR25" s="39">
        <f>CN25-CQ25</f>
        <v>5.542233338928781E-13</v>
      </c>
      <c r="CS25" s="49"/>
      <c r="CT25" s="47"/>
      <c r="CU25" s="46">
        <v>0</v>
      </c>
      <c r="CV25" s="39">
        <f>CR25-CU25</f>
        <v>5.542233338928781E-13</v>
      </c>
      <c r="CW25" s="49"/>
      <c r="CX25" s="47"/>
      <c r="CY25" s="47">
        <v>0</v>
      </c>
      <c r="CZ25" s="48">
        <v>232</v>
      </c>
      <c r="DA25" s="35">
        <v>6000</v>
      </c>
      <c r="DB25" s="51">
        <v>6000</v>
      </c>
      <c r="DC25" s="51">
        <f t="shared" si="23"/>
        <v>0</v>
      </c>
    </row>
    <row r="26" spans="1:107" ht="15">
      <c r="A26" s="45">
        <v>20</v>
      </c>
      <c r="B26" s="46" t="s">
        <v>53</v>
      </c>
      <c r="C26" s="46">
        <v>2010</v>
      </c>
      <c r="D26" s="46">
        <v>104046</v>
      </c>
      <c r="E26" s="46">
        <v>4</v>
      </c>
      <c r="F26" s="46">
        <v>500</v>
      </c>
      <c r="G26" s="61">
        <f>'[1]аморт15-16'!CZ49</f>
        <v>-1.5347723092418164E-12</v>
      </c>
      <c r="H26" s="63">
        <v>231</v>
      </c>
      <c r="I26" s="64"/>
      <c r="J26" s="65"/>
      <c r="K26" s="66">
        <v>0</v>
      </c>
      <c r="L26" s="67">
        <f t="shared" si="0"/>
        <v>-1.5347723092418164E-12</v>
      </c>
      <c r="M26" s="64"/>
      <c r="N26" s="65"/>
      <c r="O26" s="46">
        <v>0</v>
      </c>
      <c r="P26" s="39">
        <f>L26-O26</f>
        <v>-1.5347723092418164E-12</v>
      </c>
      <c r="Q26" s="64"/>
      <c r="R26" s="65"/>
      <c r="S26" s="46">
        <v>0</v>
      </c>
      <c r="T26" s="39">
        <f>P26-S26</f>
        <v>-1.5347723092418164E-12</v>
      </c>
      <c r="U26" s="64"/>
      <c r="V26" s="65"/>
      <c r="W26" s="46">
        <v>0</v>
      </c>
      <c r="X26" s="39">
        <f>T26-W26</f>
        <v>-1.5347723092418164E-12</v>
      </c>
      <c r="Y26" s="64"/>
      <c r="Z26" s="65"/>
      <c r="AA26" s="46">
        <v>0</v>
      </c>
      <c r="AB26" s="39">
        <f>X26-AA26</f>
        <v>-1.5347723092418164E-12</v>
      </c>
      <c r="AC26" s="64"/>
      <c r="AD26" s="65"/>
      <c r="AE26" s="46">
        <v>0</v>
      </c>
      <c r="AF26" s="39">
        <f>AB26-AE26</f>
        <v>-1.5347723092418164E-12</v>
      </c>
      <c r="AG26" s="64"/>
      <c r="AH26" s="65"/>
      <c r="AI26" s="46">
        <v>0</v>
      </c>
      <c r="AJ26" s="39">
        <f>AF26-AI26</f>
        <v>-1.5347723092418164E-12</v>
      </c>
      <c r="AK26" s="64"/>
      <c r="AL26" s="65"/>
      <c r="AM26" s="46">
        <v>0</v>
      </c>
      <c r="AN26" s="39">
        <f>AJ26-AM26</f>
        <v>-1.5347723092418164E-12</v>
      </c>
      <c r="AO26" s="64"/>
      <c r="AP26" s="65"/>
      <c r="AQ26" s="46">
        <v>0</v>
      </c>
      <c r="AR26" s="39">
        <f>AN26-AQ26</f>
        <v>-1.5347723092418164E-12</v>
      </c>
      <c r="AS26" s="64"/>
      <c r="AT26" s="65"/>
      <c r="AU26" s="46">
        <v>0</v>
      </c>
      <c r="AV26" s="39">
        <f>AR26-AU26</f>
        <v>-1.5347723092418164E-12</v>
      </c>
      <c r="AW26" s="64"/>
      <c r="AX26" s="65"/>
      <c r="AY26" s="46">
        <v>0</v>
      </c>
      <c r="AZ26" s="39">
        <f>AV26-AY26</f>
        <v>-1.5347723092418164E-12</v>
      </c>
      <c r="BA26" s="64"/>
      <c r="BB26" s="65"/>
      <c r="BC26" s="46">
        <v>0</v>
      </c>
      <c r="BD26" s="61">
        <f>AZ26-BC26</f>
        <v>-1.5347723092418164E-12</v>
      </c>
      <c r="BE26" s="64"/>
      <c r="BF26" s="65"/>
      <c r="BG26" s="66">
        <v>0</v>
      </c>
      <c r="BH26" s="39">
        <f>BD26-BG26</f>
        <v>-1.5347723092418164E-12</v>
      </c>
      <c r="BI26" s="64"/>
      <c r="BJ26" s="65"/>
      <c r="BK26" s="46">
        <v>0</v>
      </c>
      <c r="BL26" s="39">
        <f>BH26-BK26</f>
        <v>-1.5347723092418164E-12</v>
      </c>
      <c r="BM26" s="64"/>
      <c r="BN26" s="65"/>
      <c r="BO26" s="46">
        <v>0</v>
      </c>
      <c r="BP26" s="39">
        <f>BL26-BO26</f>
        <v>-1.5347723092418164E-12</v>
      </c>
      <c r="BQ26" s="64"/>
      <c r="BR26" s="65"/>
      <c r="BS26" s="46">
        <v>0</v>
      </c>
      <c r="BT26" s="39">
        <f>BP26-BS26</f>
        <v>-1.5347723092418164E-12</v>
      </c>
      <c r="BU26" s="64"/>
      <c r="BV26" s="65"/>
      <c r="BW26" s="46">
        <v>0</v>
      </c>
      <c r="BX26" s="39">
        <f>BT26-BW26</f>
        <v>-1.5347723092418164E-12</v>
      </c>
      <c r="BY26" s="64"/>
      <c r="BZ26" s="65"/>
      <c r="CA26" s="46">
        <v>0</v>
      </c>
      <c r="CB26" s="39">
        <f>BX26-CA26</f>
        <v>-1.5347723092418164E-12</v>
      </c>
      <c r="CC26" s="64"/>
      <c r="CD26" s="65"/>
      <c r="CE26" s="46">
        <v>0</v>
      </c>
      <c r="CF26" s="39">
        <f>CB26-CE26</f>
        <v>-1.5347723092418164E-12</v>
      </c>
      <c r="CG26" s="64"/>
      <c r="CH26" s="65"/>
      <c r="CI26" s="46">
        <v>0</v>
      </c>
      <c r="CJ26" s="39">
        <f>CF26-CI26</f>
        <v>-1.5347723092418164E-12</v>
      </c>
      <c r="CK26" s="64"/>
      <c r="CL26" s="65"/>
      <c r="CM26" s="46">
        <v>0</v>
      </c>
      <c r="CN26" s="39">
        <f>CJ26-CM26</f>
        <v>-1.5347723092418164E-12</v>
      </c>
      <c r="CO26" s="64"/>
      <c r="CP26" s="65"/>
      <c r="CQ26" s="46">
        <v>0</v>
      </c>
      <c r="CR26" s="39">
        <f>CN26-CQ26</f>
        <v>-1.5347723092418164E-12</v>
      </c>
      <c r="CS26" s="64"/>
      <c r="CT26" s="65"/>
      <c r="CU26" s="46">
        <v>0</v>
      </c>
      <c r="CV26" s="39">
        <f>CR26-CU26</f>
        <v>-1.5347723092418164E-12</v>
      </c>
      <c r="CW26" s="64"/>
      <c r="CX26" s="65"/>
      <c r="CY26" s="47">
        <v>0</v>
      </c>
      <c r="CZ26" s="63">
        <v>232</v>
      </c>
      <c r="DA26" s="50">
        <v>36437.5</v>
      </c>
      <c r="DB26" s="51">
        <v>36437.5</v>
      </c>
      <c r="DC26" s="51">
        <f t="shared" si="23"/>
        <v>0</v>
      </c>
    </row>
    <row r="27" spans="1:107" ht="15">
      <c r="A27" s="45">
        <v>21</v>
      </c>
      <c r="B27" s="46" t="s">
        <v>54</v>
      </c>
      <c r="C27" s="46">
        <v>2018</v>
      </c>
      <c r="D27" s="46">
        <v>104047</v>
      </c>
      <c r="E27" s="46">
        <v>4</v>
      </c>
      <c r="F27" s="46">
        <v>500</v>
      </c>
      <c r="G27" s="68"/>
      <c r="H27" s="69"/>
      <c r="I27" s="70"/>
      <c r="J27" s="71"/>
      <c r="K27" s="71"/>
      <c r="L27" s="67"/>
      <c r="M27" s="70"/>
      <c r="N27" s="71"/>
      <c r="O27" s="71"/>
      <c r="P27" s="67"/>
      <c r="Q27" s="70"/>
      <c r="R27" s="71"/>
      <c r="S27" s="71"/>
      <c r="T27" s="67"/>
      <c r="U27" s="70"/>
      <c r="V27" s="71"/>
      <c r="W27" s="71"/>
      <c r="X27" s="67"/>
      <c r="Y27" s="70"/>
      <c r="Z27" s="71"/>
      <c r="AA27" s="71"/>
      <c r="AB27" s="67"/>
      <c r="AC27" s="70"/>
      <c r="AD27" s="71"/>
      <c r="AE27" s="71"/>
      <c r="AF27" s="67"/>
      <c r="AG27" s="70"/>
      <c r="AH27" s="71"/>
      <c r="AI27" s="71"/>
      <c r="AJ27" s="67"/>
      <c r="AK27" s="70"/>
      <c r="AL27" s="71"/>
      <c r="AM27" s="71"/>
      <c r="AN27" s="67"/>
      <c r="AO27" s="70"/>
      <c r="AP27" s="71"/>
      <c r="AQ27" s="71"/>
      <c r="AR27" s="67"/>
      <c r="AS27" s="70"/>
      <c r="AT27" s="71"/>
      <c r="AU27" s="71"/>
      <c r="AV27" s="67"/>
      <c r="AW27" s="70"/>
      <c r="AX27" s="71"/>
      <c r="AY27" s="71"/>
      <c r="AZ27" s="67"/>
      <c r="BA27" s="70"/>
      <c r="BB27" s="71"/>
      <c r="BC27" s="71"/>
      <c r="BD27" s="68"/>
      <c r="BE27" s="70"/>
      <c r="BF27" s="71"/>
      <c r="BG27" s="71"/>
      <c r="BH27" s="68"/>
      <c r="BI27" s="70"/>
      <c r="BJ27" s="71"/>
      <c r="BK27" s="71"/>
      <c r="BL27" s="67"/>
      <c r="BM27" s="70"/>
      <c r="BN27" s="71"/>
      <c r="BO27" s="71"/>
      <c r="BP27" s="67"/>
      <c r="BQ27" s="70"/>
      <c r="BR27" s="71"/>
      <c r="BS27" s="71"/>
      <c r="BT27" s="67"/>
      <c r="BU27" s="70"/>
      <c r="BV27" s="71"/>
      <c r="BW27" s="71"/>
      <c r="BX27" s="67"/>
      <c r="BY27" s="70"/>
      <c r="BZ27" s="71"/>
      <c r="CA27" s="71"/>
      <c r="CB27" s="67"/>
      <c r="CC27" s="70"/>
      <c r="CD27" s="71"/>
      <c r="CE27" s="71"/>
      <c r="CF27" s="67"/>
      <c r="CG27" s="70"/>
      <c r="CH27" s="71"/>
      <c r="CI27" s="71"/>
      <c r="CJ27" s="67"/>
      <c r="CK27" s="70"/>
      <c r="CL27" s="71"/>
      <c r="CM27" s="71"/>
      <c r="CN27" s="67"/>
      <c r="CO27" s="70"/>
      <c r="CP27" s="71"/>
      <c r="CQ27" s="71"/>
      <c r="CR27" s="67"/>
      <c r="CS27" s="70"/>
      <c r="CT27" s="71"/>
      <c r="CU27" s="71"/>
      <c r="CV27" s="67"/>
      <c r="CW27" s="70"/>
      <c r="CX27" s="71"/>
      <c r="CY27" s="71"/>
      <c r="CZ27" s="48">
        <v>232</v>
      </c>
      <c r="DA27" s="35">
        <v>18500</v>
      </c>
      <c r="DB27" s="51">
        <v>14625</v>
      </c>
      <c r="DC27" s="51">
        <f t="shared" si="23"/>
        <v>3875</v>
      </c>
    </row>
    <row r="28" spans="1:107" ht="15">
      <c r="A28" s="72">
        <v>22</v>
      </c>
      <c r="B28" s="66" t="s">
        <v>55</v>
      </c>
      <c r="C28" s="66">
        <v>2018</v>
      </c>
      <c r="D28" s="66">
        <v>104048</v>
      </c>
      <c r="E28" s="66">
        <v>4</v>
      </c>
      <c r="F28" s="66">
        <v>500</v>
      </c>
      <c r="G28" s="68"/>
      <c r="H28" s="69"/>
      <c r="I28" s="70"/>
      <c r="J28" s="71"/>
      <c r="K28" s="71"/>
      <c r="L28" s="67"/>
      <c r="M28" s="70"/>
      <c r="N28" s="71"/>
      <c r="O28" s="71"/>
      <c r="P28" s="67"/>
      <c r="Q28" s="70"/>
      <c r="R28" s="71"/>
      <c r="S28" s="71"/>
      <c r="T28" s="67"/>
      <c r="U28" s="70"/>
      <c r="V28" s="71"/>
      <c r="W28" s="71"/>
      <c r="X28" s="67"/>
      <c r="Y28" s="70"/>
      <c r="Z28" s="71"/>
      <c r="AA28" s="71"/>
      <c r="AB28" s="67"/>
      <c r="AC28" s="70"/>
      <c r="AD28" s="71"/>
      <c r="AE28" s="71"/>
      <c r="AF28" s="67"/>
      <c r="AG28" s="70"/>
      <c r="AH28" s="71"/>
      <c r="AI28" s="71"/>
      <c r="AJ28" s="67"/>
      <c r="AK28" s="70"/>
      <c r="AL28" s="71"/>
      <c r="AM28" s="71"/>
      <c r="AN28" s="67"/>
      <c r="AO28" s="70"/>
      <c r="AP28" s="71"/>
      <c r="AQ28" s="71"/>
      <c r="AR28" s="67"/>
      <c r="AS28" s="70"/>
      <c r="AT28" s="71"/>
      <c r="AU28" s="71"/>
      <c r="AV28" s="67"/>
      <c r="AW28" s="70"/>
      <c r="AX28" s="71"/>
      <c r="AY28" s="71"/>
      <c r="AZ28" s="67"/>
      <c r="BA28" s="70"/>
      <c r="BB28" s="71"/>
      <c r="BC28" s="71"/>
      <c r="BD28" s="68"/>
      <c r="BE28" s="70"/>
      <c r="BF28" s="71"/>
      <c r="BG28" s="71"/>
      <c r="BH28" s="68"/>
      <c r="BI28" s="70"/>
      <c r="BJ28" s="71"/>
      <c r="BK28" s="71"/>
      <c r="BL28" s="67"/>
      <c r="BM28" s="70"/>
      <c r="BN28" s="71"/>
      <c r="BO28" s="71"/>
      <c r="BP28" s="67"/>
      <c r="BQ28" s="70"/>
      <c r="BR28" s="71"/>
      <c r="BS28" s="71"/>
      <c r="BT28" s="67"/>
      <c r="BU28" s="70"/>
      <c r="BV28" s="71"/>
      <c r="BW28" s="71"/>
      <c r="BX28" s="67"/>
      <c r="BY28" s="70"/>
      <c r="BZ28" s="71"/>
      <c r="CA28" s="71"/>
      <c r="CB28" s="67"/>
      <c r="CC28" s="70"/>
      <c r="CD28" s="71"/>
      <c r="CE28" s="71"/>
      <c r="CF28" s="67"/>
      <c r="CG28" s="70"/>
      <c r="CH28" s="71"/>
      <c r="CI28" s="71"/>
      <c r="CJ28" s="67"/>
      <c r="CK28" s="70"/>
      <c r="CL28" s="71"/>
      <c r="CM28" s="71"/>
      <c r="CN28" s="67"/>
      <c r="CO28" s="70"/>
      <c r="CP28" s="71"/>
      <c r="CQ28" s="71"/>
      <c r="CR28" s="67"/>
      <c r="CS28" s="70"/>
      <c r="CT28" s="71"/>
      <c r="CU28" s="71"/>
      <c r="CV28" s="67"/>
      <c r="CW28" s="70"/>
      <c r="CX28" s="71"/>
      <c r="CY28" s="71"/>
      <c r="CZ28" s="69">
        <v>231</v>
      </c>
      <c r="DA28" s="73">
        <v>87500</v>
      </c>
      <c r="DB28" s="51">
        <v>70687.5</v>
      </c>
      <c r="DC28" s="51">
        <f t="shared" si="23"/>
        <v>16812.5</v>
      </c>
    </row>
    <row r="29" spans="1:107" ht="15">
      <c r="A29" s="45">
        <v>23</v>
      </c>
      <c r="B29" s="46" t="s">
        <v>54</v>
      </c>
      <c r="C29" s="46">
        <v>2021</v>
      </c>
      <c r="D29" s="46">
        <v>104049</v>
      </c>
      <c r="E29" s="49">
        <v>4</v>
      </c>
      <c r="F29" s="47">
        <v>500</v>
      </c>
      <c r="G29" s="74"/>
      <c r="H29" s="48"/>
      <c r="I29" s="49"/>
      <c r="J29" s="47"/>
      <c r="K29" s="47"/>
      <c r="L29" s="75"/>
      <c r="M29" s="49"/>
      <c r="N29" s="47"/>
      <c r="O29" s="47"/>
      <c r="P29" s="75"/>
      <c r="Q29" s="49"/>
      <c r="R29" s="47"/>
      <c r="S29" s="47"/>
      <c r="T29" s="75"/>
      <c r="U29" s="49"/>
      <c r="V29" s="47"/>
      <c r="W29" s="47"/>
      <c r="X29" s="75"/>
      <c r="Y29" s="49"/>
      <c r="Z29" s="47"/>
      <c r="AA29" s="47"/>
      <c r="AB29" s="75"/>
      <c r="AC29" s="49"/>
      <c r="AD29" s="47"/>
      <c r="AE29" s="47"/>
      <c r="AF29" s="75"/>
      <c r="AG29" s="49"/>
      <c r="AH29" s="47"/>
      <c r="AI29" s="47"/>
      <c r="AJ29" s="75"/>
      <c r="AK29" s="49"/>
      <c r="AL29" s="47"/>
      <c r="AM29" s="47"/>
      <c r="AN29" s="75"/>
      <c r="AO29" s="49"/>
      <c r="AP29" s="47"/>
      <c r="AQ29" s="47"/>
      <c r="AR29" s="75"/>
      <c r="AS29" s="49"/>
      <c r="AT29" s="47"/>
      <c r="AU29" s="47"/>
      <c r="AV29" s="75"/>
      <c r="AW29" s="49"/>
      <c r="AX29" s="47"/>
      <c r="AY29" s="47"/>
      <c r="AZ29" s="75"/>
      <c r="BA29" s="49"/>
      <c r="BB29" s="47"/>
      <c r="BC29" s="47"/>
      <c r="BD29" s="74"/>
      <c r="BE29" s="49"/>
      <c r="BF29" s="47"/>
      <c r="BG29" s="47"/>
      <c r="BH29" s="74"/>
      <c r="BI29" s="49"/>
      <c r="BJ29" s="47"/>
      <c r="BK29" s="47"/>
      <c r="BL29" s="75"/>
      <c r="BM29" s="49"/>
      <c r="BN29" s="47"/>
      <c r="BO29" s="47"/>
      <c r="BP29" s="75"/>
      <c r="BQ29" s="49"/>
      <c r="BR29" s="47"/>
      <c r="BS29" s="47"/>
      <c r="BT29" s="75"/>
      <c r="BU29" s="49"/>
      <c r="BV29" s="47"/>
      <c r="BW29" s="47"/>
      <c r="BX29" s="75"/>
      <c r="BY29" s="49"/>
      <c r="BZ29" s="47"/>
      <c r="CA29" s="47"/>
      <c r="CB29" s="75"/>
      <c r="CC29" s="49"/>
      <c r="CD29" s="47"/>
      <c r="CE29" s="47"/>
      <c r="CF29" s="75"/>
      <c r="CG29" s="49"/>
      <c r="CH29" s="47"/>
      <c r="CI29" s="47"/>
      <c r="CJ29" s="75"/>
      <c r="CK29" s="49"/>
      <c r="CL29" s="47"/>
      <c r="CM29" s="47"/>
      <c r="CN29" s="75"/>
      <c r="CO29" s="49"/>
      <c r="CP29" s="47"/>
      <c r="CQ29" s="47"/>
      <c r="CR29" s="75"/>
      <c r="CS29" s="49"/>
      <c r="CT29" s="47"/>
      <c r="CU29" s="47"/>
      <c r="CV29" s="75"/>
      <c r="CW29" s="49"/>
      <c r="CX29" s="47"/>
      <c r="CY29" s="47"/>
      <c r="CZ29" s="48">
        <v>232</v>
      </c>
      <c r="DA29" s="50">
        <v>24300</v>
      </c>
      <c r="DB29" s="51">
        <v>5568.75</v>
      </c>
      <c r="DC29" s="51">
        <f t="shared" si="23"/>
        <v>18731.25</v>
      </c>
    </row>
    <row r="30" spans="1:107" ht="15.75" thickBot="1">
      <c r="A30" s="76">
        <v>24</v>
      </c>
      <c r="B30" s="77" t="s">
        <v>56</v>
      </c>
      <c r="C30" s="77">
        <v>2021</v>
      </c>
      <c r="D30" s="77">
        <v>104050</v>
      </c>
      <c r="E30" s="70">
        <v>4</v>
      </c>
      <c r="F30" s="71">
        <v>500</v>
      </c>
      <c r="G30" s="68"/>
      <c r="H30" s="69"/>
      <c r="I30" s="70"/>
      <c r="J30" s="71"/>
      <c r="K30" s="71"/>
      <c r="L30" s="67"/>
      <c r="M30" s="70"/>
      <c r="N30" s="71"/>
      <c r="O30" s="71"/>
      <c r="P30" s="67"/>
      <c r="Q30" s="70"/>
      <c r="R30" s="71"/>
      <c r="S30" s="71"/>
      <c r="T30" s="67"/>
      <c r="U30" s="70"/>
      <c r="V30" s="71"/>
      <c r="W30" s="71"/>
      <c r="X30" s="67"/>
      <c r="Y30" s="70"/>
      <c r="Z30" s="71"/>
      <c r="AA30" s="71"/>
      <c r="AB30" s="67"/>
      <c r="AC30" s="70"/>
      <c r="AD30" s="71"/>
      <c r="AE30" s="71"/>
      <c r="AF30" s="67"/>
      <c r="AG30" s="70"/>
      <c r="AH30" s="71"/>
      <c r="AI30" s="71"/>
      <c r="AJ30" s="67"/>
      <c r="AK30" s="70"/>
      <c r="AL30" s="71"/>
      <c r="AM30" s="71"/>
      <c r="AN30" s="67"/>
      <c r="AO30" s="70"/>
      <c r="AP30" s="71"/>
      <c r="AQ30" s="71"/>
      <c r="AR30" s="67"/>
      <c r="AS30" s="70"/>
      <c r="AT30" s="71"/>
      <c r="AU30" s="71"/>
      <c r="AV30" s="67"/>
      <c r="AW30" s="70"/>
      <c r="AX30" s="71"/>
      <c r="AY30" s="71"/>
      <c r="AZ30" s="67"/>
      <c r="BA30" s="70"/>
      <c r="BB30" s="71"/>
      <c r="BC30" s="71"/>
      <c r="BD30" s="68"/>
      <c r="BE30" s="70"/>
      <c r="BF30" s="71"/>
      <c r="BG30" s="71"/>
      <c r="BH30" s="68"/>
      <c r="BI30" s="70"/>
      <c r="BJ30" s="71"/>
      <c r="BK30" s="71"/>
      <c r="BL30" s="67"/>
      <c r="BM30" s="70"/>
      <c r="BN30" s="71"/>
      <c r="BO30" s="71"/>
      <c r="BP30" s="67"/>
      <c r="BQ30" s="70"/>
      <c r="BR30" s="71"/>
      <c r="BS30" s="71"/>
      <c r="BT30" s="67"/>
      <c r="BU30" s="70"/>
      <c r="BV30" s="71"/>
      <c r="BW30" s="71"/>
      <c r="BX30" s="67"/>
      <c r="BY30" s="70"/>
      <c r="BZ30" s="71"/>
      <c r="CA30" s="71"/>
      <c r="CB30" s="67"/>
      <c r="CC30" s="70"/>
      <c r="CD30" s="71"/>
      <c r="CE30" s="71"/>
      <c r="CF30" s="67"/>
      <c r="CG30" s="70"/>
      <c r="CH30" s="71"/>
      <c r="CI30" s="71"/>
      <c r="CJ30" s="67"/>
      <c r="CK30" s="70"/>
      <c r="CL30" s="71"/>
      <c r="CM30" s="71"/>
      <c r="CN30" s="67"/>
      <c r="CO30" s="70"/>
      <c r="CP30" s="71"/>
      <c r="CQ30" s="71"/>
      <c r="CR30" s="67"/>
      <c r="CS30" s="70"/>
      <c r="CT30" s="71"/>
      <c r="CU30" s="71"/>
      <c r="CV30" s="67"/>
      <c r="CW30" s="70"/>
      <c r="CX30" s="71"/>
      <c r="CY30" s="71"/>
      <c r="CZ30" s="78">
        <v>231</v>
      </c>
      <c r="DA30" s="79">
        <v>41280</v>
      </c>
      <c r="DB30" s="51">
        <v>8600</v>
      </c>
      <c r="DC30" s="51">
        <f t="shared" si="23"/>
        <v>32680</v>
      </c>
    </row>
    <row r="31" spans="1:107" ht="15.75" thickBot="1">
      <c r="A31" s="53"/>
      <c r="B31" s="54"/>
      <c r="C31" s="54"/>
      <c r="D31" s="54"/>
      <c r="E31" s="55"/>
      <c r="F31" s="57"/>
      <c r="G31" s="58">
        <f>SUM(G22:G26)</f>
        <v>356.4599999999996</v>
      </c>
      <c r="H31" s="59"/>
      <c r="I31" s="80">
        <f aca="true" t="shared" si="27" ref="I31:BT31">SUM(I22:I26)</f>
        <v>0</v>
      </c>
      <c r="J31" s="81">
        <f t="shared" si="27"/>
        <v>0</v>
      </c>
      <c r="K31" s="82">
        <f t="shared" si="27"/>
        <v>20.32</v>
      </c>
      <c r="L31" s="83">
        <f t="shared" si="27"/>
        <v>336.1399999999996</v>
      </c>
      <c r="M31" s="80">
        <f t="shared" si="27"/>
        <v>0</v>
      </c>
      <c r="N31" s="81">
        <f t="shared" si="27"/>
        <v>0</v>
      </c>
      <c r="O31" s="82">
        <f t="shared" si="27"/>
        <v>20.32</v>
      </c>
      <c r="P31" s="83">
        <f t="shared" si="27"/>
        <v>315.81999999999954</v>
      </c>
      <c r="Q31" s="80">
        <f t="shared" si="27"/>
        <v>0</v>
      </c>
      <c r="R31" s="81">
        <f t="shared" si="27"/>
        <v>0</v>
      </c>
      <c r="S31" s="82">
        <f t="shared" si="27"/>
        <v>20.32</v>
      </c>
      <c r="T31" s="84">
        <f t="shared" si="27"/>
        <v>295.49999999999955</v>
      </c>
      <c r="U31" s="80">
        <f t="shared" si="27"/>
        <v>0</v>
      </c>
      <c r="V31" s="81">
        <f t="shared" si="27"/>
        <v>0</v>
      </c>
      <c r="W31" s="82">
        <f t="shared" si="27"/>
        <v>20.32</v>
      </c>
      <c r="X31" s="85">
        <f t="shared" si="27"/>
        <v>275.17999999999955</v>
      </c>
      <c r="Y31" s="80">
        <f t="shared" si="27"/>
        <v>0</v>
      </c>
      <c r="Z31" s="81">
        <f t="shared" si="27"/>
        <v>0</v>
      </c>
      <c r="AA31" s="82">
        <f t="shared" si="27"/>
        <v>20.32</v>
      </c>
      <c r="AB31" s="85">
        <f t="shared" si="27"/>
        <v>254.8599999999995</v>
      </c>
      <c r="AC31" s="80">
        <f t="shared" si="27"/>
        <v>0</v>
      </c>
      <c r="AD31" s="81">
        <f t="shared" si="27"/>
        <v>0</v>
      </c>
      <c r="AE31" s="82">
        <f t="shared" si="27"/>
        <v>20.32</v>
      </c>
      <c r="AF31" s="85">
        <f t="shared" si="27"/>
        <v>234.5399999999995</v>
      </c>
      <c r="AG31" s="80">
        <f t="shared" si="27"/>
        <v>0</v>
      </c>
      <c r="AH31" s="81">
        <f t="shared" si="27"/>
        <v>0</v>
      </c>
      <c r="AI31" s="82">
        <f t="shared" si="27"/>
        <v>20.32</v>
      </c>
      <c r="AJ31" s="60">
        <f t="shared" si="27"/>
        <v>214.21999999999952</v>
      </c>
      <c r="AK31" s="80">
        <f t="shared" si="27"/>
        <v>0</v>
      </c>
      <c r="AL31" s="81">
        <f t="shared" si="27"/>
        <v>0</v>
      </c>
      <c r="AM31" s="82">
        <f t="shared" si="27"/>
        <v>20.32</v>
      </c>
      <c r="AN31" s="60">
        <f t="shared" si="27"/>
        <v>193.89999999999952</v>
      </c>
      <c r="AO31" s="80">
        <f t="shared" si="27"/>
        <v>0</v>
      </c>
      <c r="AP31" s="81">
        <f t="shared" si="27"/>
        <v>0</v>
      </c>
      <c r="AQ31" s="82">
        <f t="shared" si="27"/>
        <v>20.32</v>
      </c>
      <c r="AR31" s="60">
        <f t="shared" si="27"/>
        <v>173.57999999999953</v>
      </c>
      <c r="AS31" s="80">
        <f t="shared" si="27"/>
        <v>0</v>
      </c>
      <c r="AT31" s="81">
        <f t="shared" si="27"/>
        <v>0</v>
      </c>
      <c r="AU31" s="82">
        <f t="shared" si="27"/>
        <v>20.32</v>
      </c>
      <c r="AV31" s="86">
        <f t="shared" si="27"/>
        <v>153.25999999999954</v>
      </c>
      <c r="AW31" s="80">
        <f t="shared" si="27"/>
        <v>0</v>
      </c>
      <c r="AX31" s="81">
        <f t="shared" si="27"/>
        <v>0</v>
      </c>
      <c r="AY31" s="82">
        <f t="shared" si="27"/>
        <v>20.32</v>
      </c>
      <c r="AZ31" s="60">
        <f t="shared" si="27"/>
        <v>132.93999999999954</v>
      </c>
      <c r="BA31" s="80">
        <f t="shared" si="27"/>
        <v>0</v>
      </c>
      <c r="BB31" s="81">
        <f t="shared" si="27"/>
        <v>0</v>
      </c>
      <c r="BC31" s="82">
        <f t="shared" si="27"/>
        <v>20.32</v>
      </c>
      <c r="BD31" s="58">
        <f t="shared" si="27"/>
        <v>112.61999999999955</v>
      </c>
      <c r="BE31" s="80">
        <f t="shared" si="27"/>
        <v>0</v>
      </c>
      <c r="BF31" s="81">
        <f t="shared" si="27"/>
        <v>0</v>
      </c>
      <c r="BG31" s="82">
        <f t="shared" si="27"/>
        <v>20.32</v>
      </c>
      <c r="BH31" s="58">
        <f t="shared" si="27"/>
        <v>92.29999999999954</v>
      </c>
      <c r="BI31" s="80">
        <f t="shared" si="27"/>
        <v>0</v>
      </c>
      <c r="BJ31" s="81">
        <f t="shared" si="27"/>
        <v>0</v>
      </c>
      <c r="BK31" s="82">
        <f t="shared" si="27"/>
        <v>5.619999999999999</v>
      </c>
      <c r="BL31" s="83">
        <f t="shared" si="27"/>
        <v>86.67999999999955</v>
      </c>
      <c r="BM31" s="80">
        <f t="shared" si="27"/>
        <v>0</v>
      </c>
      <c r="BN31" s="81">
        <f t="shared" si="27"/>
        <v>0</v>
      </c>
      <c r="BO31" s="82">
        <f t="shared" si="27"/>
        <v>0.52</v>
      </c>
      <c r="BP31" s="84">
        <f t="shared" si="27"/>
        <v>86.15999999999956</v>
      </c>
      <c r="BQ31" s="80">
        <f t="shared" si="27"/>
        <v>0</v>
      </c>
      <c r="BR31" s="81">
        <f t="shared" si="27"/>
        <v>0</v>
      </c>
      <c r="BS31" s="82">
        <f t="shared" si="27"/>
        <v>0.52</v>
      </c>
      <c r="BT31" s="85">
        <f t="shared" si="27"/>
        <v>85.63999999999956</v>
      </c>
      <c r="BU31" s="80">
        <f aca="true" t="shared" si="28" ref="BU31:CY31">SUM(BU22:BU26)</f>
        <v>0</v>
      </c>
      <c r="BV31" s="81">
        <f t="shared" si="28"/>
        <v>0</v>
      </c>
      <c r="BW31" s="82">
        <f t="shared" si="28"/>
        <v>0.52</v>
      </c>
      <c r="BX31" s="85">
        <f t="shared" si="28"/>
        <v>85.11999999999956</v>
      </c>
      <c r="BY31" s="80">
        <f t="shared" si="28"/>
        <v>0</v>
      </c>
      <c r="BZ31" s="81">
        <f t="shared" si="28"/>
        <v>0</v>
      </c>
      <c r="CA31" s="82">
        <f t="shared" si="28"/>
        <v>0.52</v>
      </c>
      <c r="CB31" s="85">
        <f t="shared" si="28"/>
        <v>84.59999999999957</v>
      </c>
      <c r="CC31" s="80">
        <f t="shared" si="28"/>
        <v>0</v>
      </c>
      <c r="CD31" s="81">
        <f t="shared" si="28"/>
        <v>0</v>
      </c>
      <c r="CE31" s="82">
        <f t="shared" si="28"/>
        <v>0.52</v>
      </c>
      <c r="CF31" s="60">
        <f t="shared" si="28"/>
        <v>84.07999999999957</v>
      </c>
      <c r="CG31" s="80">
        <f t="shared" si="28"/>
        <v>0</v>
      </c>
      <c r="CH31" s="81">
        <f t="shared" si="28"/>
        <v>0</v>
      </c>
      <c r="CI31" s="82">
        <f t="shared" si="28"/>
        <v>0.52</v>
      </c>
      <c r="CJ31" s="60">
        <f t="shared" si="28"/>
        <v>83.55999999999958</v>
      </c>
      <c r="CK31" s="80">
        <f t="shared" si="28"/>
        <v>0</v>
      </c>
      <c r="CL31" s="81">
        <f t="shared" si="28"/>
        <v>0</v>
      </c>
      <c r="CM31" s="82">
        <f t="shared" si="28"/>
        <v>0.52</v>
      </c>
      <c r="CN31" s="60">
        <f t="shared" si="28"/>
        <v>83.03999999999958</v>
      </c>
      <c r="CO31" s="80">
        <f t="shared" si="28"/>
        <v>0</v>
      </c>
      <c r="CP31" s="81">
        <f t="shared" si="28"/>
        <v>0</v>
      </c>
      <c r="CQ31" s="82">
        <f t="shared" si="28"/>
        <v>0.52</v>
      </c>
      <c r="CR31" s="86">
        <f t="shared" si="28"/>
        <v>82.51999999999958</v>
      </c>
      <c r="CS31" s="80">
        <f t="shared" si="28"/>
        <v>0</v>
      </c>
      <c r="CT31" s="81">
        <f t="shared" si="28"/>
        <v>0</v>
      </c>
      <c r="CU31" s="82">
        <f t="shared" si="28"/>
        <v>0.52</v>
      </c>
      <c r="CV31" s="60">
        <f t="shared" si="28"/>
        <v>81.99999999999959</v>
      </c>
      <c r="CW31" s="80">
        <f t="shared" si="28"/>
        <v>0</v>
      </c>
      <c r="CX31" s="81">
        <f t="shared" si="28"/>
        <v>0</v>
      </c>
      <c r="CY31" s="82">
        <f t="shared" si="28"/>
        <v>0.52</v>
      </c>
      <c r="CZ31" s="87"/>
      <c r="DA31" s="58">
        <f>SUM(DA22:DA30)</f>
        <v>220884.82</v>
      </c>
      <c r="DB31" s="60">
        <f aca="true" t="shared" si="29" ref="DB31:DC31">SUM(DB22:DB30)</f>
        <v>148727.99</v>
      </c>
      <c r="DC31" s="60">
        <f t="shared" si="29"/>
        <v>72156.83</v>
      </c>
    </row>
    <row r="32" spans="1:107" ht="15.75" thickBot="1">
      <c r="A32" s="88"/>
      <c r="B32" s="89" t="s">
        <v>57</v>
      </c>
      <c r="C32" s="89"/>
      <c r="D32" s="89"/>
      <c r="E32" s="90"/>
      <c r="F32" s="91"/>
      <c r="G32" s="92" t="e">
        <f>G21+G31+#REF!+#REF!</f>
        <v>#REF!</v>
      </c>
      <c r="H32" s="78"/>
      <c r="I32" s="93" t="e">
        <f>I21+I31+#REF!+#REF!</f>
        <v>#REF!</v>
      </c>
      <c r="J32" s="94" t="e">
        <f>J21+J31+#REF!+#REF!</f>
        <v>#REF!</v>
      </c>
      <c r="K32" s="94" t="e">
        <f>K21+K31+#REF!+#REF!</f>
        <v>#REF!</v>
      </c>
      <c r="L32" s="95" t="e">
        <f>L21+L31+#REF!+#REF!</f>
        <v>#REF!</v>
      </c>
      <c r="M32" s="96" t="e">
        <f>M21+M31+#REF!+#REF!</f>
        <v>#REF!</v>
      </c>
      <c r="N32" s="82" t="e">
        <f>N21+N31+#REF!+#REF!</f>
        <v>#REF!</v>
      </c>
      <c r="O32" s="82" t="e">
        <f>O21+O31+#REF!+#REF!</f>
        <v>#REF!</v>
      </c>
      <c r="P32" s="85" t="e">
        <f>P21+P31+#REF!+#REF!</f>
        <v>#REF!</v>
      </c>
      <c r="Q32" s="96" t="e">
        <f>Q21+Q31+#REF!+#REF!</f>
        <v>#REF!</v>
      </c>
      <c r="R32" s="82" t="e">
        <f>R21+R31+#REF!+#REF!</f>
        <v>#REF!</v>
      </c>
      <c r="S32" s="82" t="e">
        <f>S21+S31+#REF!+#REF!</f>
        <v>#REF!</v>
      </c>
      <c r="T32" s="60" t="e">
        <f>T21+T31+#REF!+#REF!</f>
        <v>#REF!</v>
      </c>
      <c r="U32" s="96" t="e">
        <f>U21+U31+#REF!+#REF!</f>
        <v>#REF!</v>
      </c>
      <c r="V32" s="82" t="e">
        <f>V21+V31+#REF!+#REF!</f>
        <v>#REF!</v>
      </c>
      <c r="W32" s="82" t="e">
        <f>W21+W31+#REF!+#REF!</f>
        <v>#REF!</v>
      </c>
      <c r="X32" s="85" t="e">
        <f>X21+X31+#REF!+#REF!</f>
        <v>#REF!</v>
      </c>
      <c r="Y32" s="96" t="e">
        <f>Y21+Y31+#REF!+#REF!</f>
        <v>#REF!</v>
      </c>
      <c r="Z32" s="82" t="e">
        <f>Z21+Z31+#REF!+#REF!</f>
        <v>#REF!</v>
      </c>
      <c r="AA32" s="82" t="e">
        <f>AA21+AA31+#REF!+#REF!</f>
        <v>#REF!</v>
      </c>
      <c r="AB32" s="85" t="e">
        <f>AB21+AB31+#REF!+#REF!</f>
        <v>#REF!</v>
      </c>
      <c r="AC32" s="96">
        <v>0</v>
      </c>
      <c r="AD32" s="82" t="e">
        <f>AD21+AD31+#REF!+#REF!</f>
        <v>#REF!</v>
      </c>
      <c r="AE32" s="82" t="e">
        <f>AE21+AE31+#REF!+#REF!</f>
        <v>#REF!</v>
      </c>
      <c r="AF32" s="85" t="e">
        <f>AF21+AF31+#REF!+#REF!</f>
        <v>#REF!</v>
      </c>
      <c r="AG32" s="96" t="e">
        <f>AG21+AG31+#REF!+#REF!</f>
        <v>#REF!</v>
      </c>
      <c r="AH32" s="82" t="e">
        <f>AH21+AH31+#REF!+#REF!</f>
        <v>#REF!</v>
      </c>
      <c r="AI32" s="82" t="e">
        <f>AI21+AI31+#REF!+#REF!</f>
        <v>#REF!</v>
      </c>
      <c r="AJ32" s="85" t="e">
        <f>AJ21+AJ31+#REF!+#REF!</f>
        <v>#REF!</v>
      </c>
      <c r="AK32" s="96" t="e">
        <f>AK21+AK31+#REF!+#REF!</f>
        <v>#REF!</v>
      </c>
      <c r="AL32" s="82" t="e">
        <f>AL21+AL31+#REF!+#REF!</f>
        <v>#REF!</v>
      </c>
      <c r="AM32" s="82" t="e">
        <f>AM21+AM31+#REF!+#REF!</f>
        <v>#REF!</v>
      </c>
      <c r="AN32" s="85" t="e">
        <f>AN21+AN31+#REF!+#REF!</f>
        <v>#REF!</v>
      </c>
      <c r="AO32" s="96" t="e">
        <f>AO21+AO31+#REF!+#REF!</f>
        <v>#REF!</v>
      </c>
      <c r="AP32" s="82" t="e">
        <f>AP21+AP31+#REF!+#REF!</f>
        <v>#REF!</v>
      </c>
      <c r="AQ32" s="82" t="e">
        <f>AQ21+AQ31+#REF!+#REF!</f>
        <v>#REF!</v>
      </c>
      <c r="AR32" s="85" t="e">
        <f>AR21+AR31+#REF!+#REF!</f>
        <v>#REF!</v>
      </c>
      <c r="AS32" s="96" t="e">
        <f>AS21+AS31+#REF!+#REF!</f>
        <v>#REF!</v>
      </c>
      <c r="AT32" s="82" t="e">
        <f>AT21+AT31+#REF!+#REF!</f>
        <v>#REF!</v>
      </c>
      <c r="AU32" s="82" t="e">
        <f>AU21+AU31+#REF!+#REF!</f>
        <v>#REF!</v>
      </c>
      <c r="AV32" s="85" t="e">
        <f>AV21+AV31+#REF!+#REF!</f>
        <v>#REF!</v>
      </c>
      <c r="AW32" s="96" t="e">
        <f>AW21+AW31+#REF!+#REF!</f>
        <v>#REF!</v>
      </c>
      <c r="AX32" s="82" t="e">
        <f>AX21+AX31+#REF!+#REF!</f>
        <v>#REF!</v>
      </c>
      <c r="AY32" s="82" t="e">
        <f>AY21+AY31+#REF!+#REF!</f>
        <v>#REF!</v>
      </c>
      <c r="AZ32" s="85" t="e">
        <f>AZ21+AZ31+#REF!+#REF!</f>
        <v>#REF!</v>
      </c>
      <c r="BA32" s="96" t="e">
        <f>BA21+BA31+#REF!+#REF!</f>
        <v>#REF!</v>
      </c>
      <c r="BB32" s="82" t="e">
        <f>BB21+BB31+#REF!+#REF!</f>
        <v>#REF!</v>
      </c>
      <c r="BC32" s="82" t="e">
        <f>BC21+BC31+#REF!+#REF!</f>
        <v>#REF!</v>
      </c>
      <c r="BD32" s="85" t="e">
        <f>BD21+BD31+#REF!+#REF!</f>
        <v>#REF!</v>
      </c>
      <c r="BE32" s="93" t="e">
        <f>BE21+BE31+#REF!+#REF!</f>
        <v>#REF!</v>
      </c>
      <c r="BF32" s="94" t="e">
        <f>BF21+BF31+#REF!+#REF!</f>
        <v>#REF!</v>
      </c>
      <c r="BG32" s="94" t="e">
        <f>BG21+BG31+#REF!+#REF!</f>
        <v>#REF!</v>
      </c>
      <c r="BH32" s="94" t="e">
        <f>BH21+BH31+#REF!+#REF!</f>
        <v>#REF!</v>
      </c>
      <c r="BI32" s="96" t="e">
        <f>BI21+BI31+#REF!+#REF!</f>
        <v>#REF!</v>
      </c>
      <c r="BJ32" s="82" t="e">
        <f>BJ21+BJ31+#REF!+#REF!</f>
        <v>#REF!</v>
      </c>
      <c r="BK32" s="82" t="e">
        <f>BK21+BK31+#REF!+#REF!</f>
        <v>#REF!</v>
      </c>
      <c r="BL32" s="85" t="e">
        <f>BL21+BL31+#REF!+#REF!</f>
        <v>#REF!</v>
      </c>
      <c r="BM32" s="96" t="e">
        <f>BM21+BM31+#REF!+#REF!</f>
        <v>#REF!</v>
      </c>
      <c r="BN32" s="82" t="e">
        <f>BN21+BN31+#REF!+#REF!</f>
        <v>#REF!</v>
      </c>
      <c r="BO32" s="82" t="e">
        <f>BO21+BO31+#REF!+#REF!</f>
        <v>#REF!</v>
      </c>
      <c r="BP32" s="60" t="e">
        <f>BP21+BP31+#REF!+#REF!</f>
        <v>#REF!</v>
      </c>
      <c r="BQ32" s="96" t="e">
        <f>BQ21+BQ31+#REF!+#REF!</f>
        <v>#REF!</v>
      </c>
      <c r="BR32" s="82" t="e">
        <f>BR21+BR31+#REF!+#REF!</f>
        <v>#REF!</v>
      </c>
      <c r="BS32" s="82" t="e">
        <f>BS21+BS31+#REF!+#REF!</f>
        <v>#REF!</v>
      </c>
      <c r="BT32" s="85" t="e">
        <f>BT21+BT31+#REF!+#REF!</f>
        <v>#REF!</v>
      </c>
      <c r="BU32" s="96" t="e">
        <f>BU21+BU31+#REF!+#REF!</f>
        <v>#REF!</v>
      </c>
      <c r="BV32" s="82" t="e">
        <f>BV21+BV31+#REF!+#REF!</f>
        <v>#REF!</v>
      </c>
      <c r="BW32" s="85" t="e">
        <f>BW21+BW31+#REF!+#REF!</f>
        <v>#REF!</v>
      </c>
      <c r="BX32" s="85" t="e">
        <f>BX21+BX31+#REF!+#REF!</f>
        <v>#REF!</v>
      </c>
      <c r="BY32" s="96">
        <v>0</v>
      </c>
      <c r="BZ32" s="82" t="e">
        <f>BZ21+BZ31+#REF!+#REF!</f>
        <v>#REF!</v>
      </c>
      <c r="CA32" s="85" t="e">
        <f>CA21+CA31+#REF!+#REF!</f>
        <v>#REF!</v>
      </c>
      <c r="CB32" s="85" t="e">
        <f>CB21+CB31+#REF!+#REF!</f>
        <v>#REF!</v>
      </c>
      <c r="CC32" s="96" t="e">
        <f>CC21+CC31+#REF!+#REF!</f>
        <v>#REF!</v>
      </c>
      <c r="CD32" s="82" t="e">
        <f>CD21+CD31+#REF!+#REF!</f>
        <v>#REF!</v>
      </c>
      <c r="CE32" s="82" t="e">
        <f>CE21+CE31+#REF!+#REF!</f>
        <v>#REF!</v>
      </c>
      <c r="CF32" s="85" t="e">
        <f>CF21+CF31+#REF!+#REF!</f>
        <v>#REF!</v>
      </c>
      <c r="CG32" s="96" t="e">
        <f>CG21+CG31+#REF!+#REF!</f>
        <v>#REF!</v>
      </c>
      <c r="CH32" s="82" t="e">
        <f>CH21+CH31+#REF!+#REF!</f>
        <v>#REF!</v>
      </c>
      <c r="CI32" s="85" t="e">
        <f>CI21+CI31+#REF!+#REF!</f>
        <v>#REF!</v>
      </c>
      <c r="CJ32" s="85" t="e">
        <f>CJ21+CJ31+#REF!+#REF!</f>
        <v>#REF!</v>
      </c>
      <c r="CK32" s="96" t="e">
        <f>CK21+CK31+#REF!+#REF!</f>
        <v>#REF!</v>
      </c>
      <c r="CL32" s="82" t="e">
        <f>CL21+CL31+#REF!+#REF!</f>
        <v>#REF!</v>
      </c>
      <c r="CM32" s="85" t="e">
        <f>CM21+CM31+#REF!+#REF!</f>
        <v>#REF!</v>
      </c>
      <c r="CN32" s="85" t="e">
        <f>CN21+CN31+#REF!+#REF!</f>
        <v>#REF!</v>
      </c>
      <c r="CO32" s="96" t="e">
        <f>CO21+CO31+#REF!+#REF!</f>
        <v>#REF!</v>
      </c>
      <c r="CP32" s="82" t="e">
        <f>CP21+CP31+#REF!+#REF!</f>
        <v>#REF!</v>
      </c>
      <c r="CQ32" s="82" t="e">
        <f>CQ21+CQ31+#REF!+#REF!</f>
        <v>#REF!</v>
      </c>
      <c r="CR32" s="85" t="e">
        <f>CR21+CR31+#REF!+#REF!</f>
        <v>#REF!</v>
      </c>
      <c r="CS32" s="96" t="e">
        <f>CS21+CS31+#REF!+#REF!</f>
        <v>#REF!</v>
      </c>
      <c r="CT32" s="82" t="e">
        <f>CT21+CT31+#REF!+#REF!</f>
        <v>#REF!</v>
      </c>
      <c r="CU32" s="82" t="e">
        <f>CU21+CU31+#REF!+#REF!</f>
        <v>#REF!</v>
      </c>
      <c r="CV32" s="82" t="e">
        <f>CV21+CV31+#REF!+#REF!</f>
        <v>#REF!</v>
      </c>
      <c r="CW32" s="96" t="e">
        <f>CW21+CW31+#REF!+#REF!</f>
        <v>#REF!</v>
      </c>
      <c r="CX32" s="82" t="e">
        <f>CX21+CX31+#REF!+#REF!</f>
        <v>#REF!</v>
      </c>
      <c r="CY32" s="82" t="e">
        <f>CY21+CY31+#REF!+#REF!</f>
        <v>#REF!</v>
      </c>
      <c r="CZ32" s="87"/>
      <c r="DA32" s="58">
        <v>400236.69</v>
      </c>
      <c r="DB32" s="60">
        <v>277039.99</v>
      </c>
      <c r="DC32" s="60">
        <v>123195.83</v>
      </c>
    </row>
    <row r="33" spans="2:107" ht="18.75">
      <c r="B33" s="28" t="s">
        <v>60</v>
      </c>
      <c r="C33" s="28"/>
      <c r="D33" s="28"/>
      <c r="E33" s="112"/>
      <c r="F33" s="112"/>
      <c r="G33" s="28"/>
      <c r="H33" s="28"/>
      <c r="I33" s="28"/>
      <c r="J33" s="28"/>
      <c r="K33" s="28"/>
      <c r="L33" s="29" t="e">
        <f>G32-K32</f>
        <v>#REF!</v>
      </c>
      <c r="M33" s="28"/>
      <c r="N33" s="28"/>
      <c r="O33" s="28"/>
      <c r="P33" s="29" t="e">
        <f>L33-O32</f>
        <v>#REF!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 t="s">
        <v>59</v>
      </c>
      <c r="DB33" s="30"/>
      <c r="DC33" s="31"/>
    </row>
    <row r="34" spans="11:105" ht="15">
      <c r="K34" s="22" t="e">
        <f>K6+K7+K8+K9+K10+K22+#REF!+K23+K24+K26</f>
        <v>#REF!</v>
      </c>
      <c r="O34" s="22" t="e">
        <f>O6+O7+O8+O9+O10+O22+#REF!+O23+O24+O26</f>
        <v>#REF!</v>
      </c>
      <c r="S34" s="22" t="e">
        <f>S6+S7+S8+S9+S10+S22+#REF!+S23+S24+S26</f>
        <v>#REF!</v>
      </c>
      <c r="W34" s="22" t="e">
        <f>W6+W7+W8+W9+W10+W22+#REF!+W23+W24+W26</f>
        <v>#REF!</v>
      </c>
      <c r="AA34" s="22" t="e">
        <f>AA6+AA7+AA8+AA9+AA10+AA22+#REF!+AA23+AA24+AA26</f>
        <v>#REF!</v>
      </c>
      <c r="AE34" s="22" t="e">
        <f>AE6+AE7+AE8+AE9+AE10+AE22+#REF!+AE23+AE24+AE26</f>
        <v>#REF!</v>
      </c>
      <c r="AI34" s="22" t="e">
        <f>AI6+AI7+AI8+AI9+AI10+AI22+#REF!+AI23+AI24+AI26</f>
        <v>#REF!</v>
      </c>
      <c r="AM34" s="22" t="e">
        <f>AM6+AM7+AM8+AM9+AM10+AM22+#REF!+AM23+AM24+AM26</f>
        <v>#REF!</v>
      </c>
      <c r="AQ34" s="22" t="e">
        <f>AQ6+AQ7+AQ8+AQ9+AQ10+AQ22+#REF!+AQ23+AQ24+AQ26</f>
        <v>#REF!</v>
      </c>
      <c r="AU34" s="22" t="e">
        <f>AU6+AU7+AU8+AU9+AU10+AU22+#REF!+AU23+AU24+AU26</f>
        <v>#REF!</v>
      </c>
      <c r="AY34" s="22" t="e">
        <f>AY6+AY7+AY8+AY9+AY10+AY22+#REF!+AY23+AY24+AY26</f>
        <v>#REF!</v>
      </c>
      <c r="BC34" s="22" t="e">
        <f>BC6+BC7+BC8+BC9+BC10+BC22+#REF!+BC23+BC24+BC26</f>
        <v>#REF!</v>
      </c>
      <c r="BG34" s="22" t="e">
        <f>BG6+BG7+BG8+BG9+BG10+BG22+#REF!+BG23+BG24+BG26</f>
        <v>#REF!</v>
      </c>
      <c r="BK34" s="22" t="e">
        <f>BK6+BK7+BK8+BK9+BK10+BK22+#REF!+BK23+BK24+BK26</f>
        <v>#REF!</v>
      </c>
      <c r="BO34" s="22" t="e">
        <f>BO6+BO7+BO8+BO9+BO10+BO22+#REF!+BO23+BO24+BO26</f>
        <v>#REF!</v>
      </c>
      <c r="BS34" s="22" t="e">
        <f>BS6+BS7+BS8+BS9+BS10+BS22+#REF!+BS23+BS24+BS26</f>
        <v>#REF!</v>
      </c>
      <c r="BW34" s="22" t="e">
        <f>BW6+BW7+BW8+BW9+BW10+BW22+#REF!+BW23+BW24+BW26</f>
        <v>#REF!</v>
      </c>
      <c r="CA34" s="22" t="e">
        <f>CA6+CA7+CA8+CA9+CA10+CA22+#REF!+CA23+CA24+CA26</f>
        <v>#REF!</v>
      </c>
      <c r="CE34" s="22" t="e">
        <f>CE6+CE7+CE8+CE9+CE10+CE22+#REF!+CE23+CE24+CE26</f>
        <v>#REF!</v>
      </c>
      <c r="CI34" s="22" t="e">
        <f>CI6+CI7+CI8+CI9+CI10+CI22+#REF!+CI23+CI24+CI26</f>
        <v>#REF!</v>
      </c>
      <c r="CM34" s="22" t="e">
        <f>CM6+CM7+CM8+CM9+CM10+CM22+#REF!+CM23+CM24+CM26</f>
        <v>#REF!</v>
      </c>
      <c r="CQ34" s="22" t="e">
        <f>CQ6+CQ7+CQ8+CQ9+CQ10+CQ22+#REF!+CQ23+CQ24+CQ26</f>
        <v>#REF!</v>
      </c>
      <c r="CU34" s="22" t="e">
        <f>CU6+CU7+CU8+CU9+CU10+CU22+#REF!+CU23+CU24+CU26</f>
        <v>#REF!</v>
      </c>
      <c r="CY34" s="22" t="e">
        <f>CY6+CY7+CY8+CY9+CY10+CY22+#REF!+CY23+CY24+CY26</f>
        <v>#REF!</v>
      </c>
      <c r="CZ34" s="22"/>
      <c r="DA34" s="22"/>
    </row>
    <row r="35" spans="2:105" ht="18.75"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6"/>
      <c r="M35" s="26"/>
      <c r="N35" s="26"/>
      <c r="O35" s="27"/>
      <c r="P35" s="26"/>
      <c r="Q35" s="26"/>
      <c r="R35" s="26"/>
      <c r="S35" s="27"/>
      <c r="T35" s="26"/>
      <c r="U35" s="26"/>
      <c r="V35" s="26"/>
      <c r="W35" s="27"/>
      <c r="X35" s="26"/>
      <c r="Y35" s="26"/>
      <c r="Z35" s="26"/>
      <c r="AA35" s="27"/>
      <c r="AB35" s="26"/>
      <c r="AC35" s="26"/>
      <c r="AD35" s="26"/>
      <c r="AE35" s="27"/>
      <c r="AF35" s="26"/>
      <c r="AG35" s="26"/>
      <c r="AH35" s="26"/>
      <c r="AI35" s="27"/>
      <c r="AJ35" s="26"/>
      <c r="AK35" s="26"/>
      <c r="AL35" s="26"/>
      <c r="AM35" s="27"/>
      <c r="AN35" s="26"/>
      <c r="AO35" s="26"/>
      <c r="AP35" s="26"/>
      <c r="AQ35" s="27"/>
      <c r="AR35" s="26"/>
      <c r="AS35" s="26"/>
      <c r="AT35" s="26"/>
      <c r="AU35" s="27"/>
      <c r="AV35" s="26"/>
      <c r="AW35" s="26"/>
      <c r="AX35" s="26"/>
      <c r="AY35" s="27"/>
      <c r="AZ35" s="26"/>
      <c r="BA35" s="26"/>
      <c r="BB35" s="26"/>
      <c r="BC35" s="27"/>
      <c r="BD35" s="26"/>
      <c r="BE35" s="26"/>
      <c r="BF35" s="26"/>
      <c r="BG35" s="27"/>
      <c r="BH35" s="26"/>
      <c r="BI35" s="26"/>
      <c r="BJ35" s="26"/>
      <c r="BK35" s="27"/>
      <c r="BL35" s="26"/>
      <c r="BM35" s="26"/>
      <c r="BN35" s="26"/>
      <c r="BO35" s="27"/>
      <c r="BP35" s="26"/>
      <c r="BQ35" s="26"/>
      <c r="BR35" s="26"/>
      <c r="BS35" s="27"/>
      <c r="BT35" s="26"/>
      <c r="BU35" s="26"/>
      <c r="BV35" s="26"/>
      <c r="BW35" s="27"/>
      <c r="BX35" s="26"/>
      <c r="BY35" s="26"/>
      <c r="BZ35" s="26"/>
      <c r="CA35" s="27"/>
      <c r="CB35" s="26"/>
      <c r="CC35" s="26"/>
      <c r="CD35" s="26"/>
      <c r="CE35" s="27"/>
      <c r="CF35" s="26"/>
      <c r="CG35" s="26"/>
      <c r="CH35" s="26"/>
      <c r="CI35" s="27"/>
      <c r="CJ35" s="26"/>
      <c r="CK35" s="26"/>
      <c r="CL35" s="26"/>
      <c r="CM35" s="27"/>
      <c r="CN35" s="26"/>
      <c r="CO35" s="26"/>
      <c r="CP35" s="26"/>
      <c r="CQ35" s="27"/>
      <c r="CR35" s="26"/>
      <c r="CS35" s="26"/>
      <c r="CT35" s="26"/>
      <c r="CU35" s="27"/>
      <c r="CV35" s="26"/>
      <c r="CW35" s="26"/>
      <c r="CX35" s="26"/>
      <c r="CY35" s="27"/>
      <c r="CZ35" s="27"/>
      <c r="DA35" s="27"/>
    </row>
    <row r="36" spans="11:105" ht="15">
      <c r="K36" s="22"/>
      <c r="O36" s="22"/>
      <c r="S36" s="22"/>
      <c r="W36" s="22"/>
      <c r="AA36" s="22"/>
      <c r="AE36" s="22"/>
      <c r="AI36" s="22"/>
      <c r="AM36" s="22"/>
      <c r="AQ36" s="22"/>
      <c r="AU36" s="22"/>
      <c r="AY36" s="22"/>
      <c r="BC36" s="22"/>
      <c r="BG36" s="22"/>
      <c r="BK36" s="22"/>
      <c r="BO36" s="22"/>
      <c r="BS36" s="22"/>
      <c r="BW36" s="22"/>
      <c r="CA36" s="22"/>
      <c r="CE36" s="22"/>
      <c r="CI36" s="22"/>
      <c r="CM36" s="22"/>
      <c r="CQ36" s="22"/>
      <c r="CU36" s="22"/>
      <c r="CY36" s="22"/>
      <c r="CZ36" s="22"/>
      <c r="DA36" s="22"/>
    </row>
    <row r="38" spans="11:105" ht="15">
      <c r="K38" s="22"/>
      <c r="O38" s="22"/>
      <c r="S38" s="22"/>
      <c r="W38" s="22"/>
      <c r="AA38" s="22"/>
      <c r="AE38" s="22"/>
      <c r="AI38" s="22"/>
      <c r="AM38" s="22"/>
      <c r="AQ38" s="22"/>
      <c r="AU38" s="22"/>
      <c r="AY38" s="22"/>
      <c r="BC38" s="22"/>
      <c r="BG38" s="22"/>
      <c r="BK38" s="22"/>
      <c r="BO38" s="22"/>
      <c r="BS38" s="22"/>
      <c r="BW38" s="22"/>
      <c r="CA38" s="22"/>
      <c r="CE38" s="22"/>
      <c r="CI38" s="22"/>
      <c r="CM38" s="22"/>
      <c r="CQ38" s="22"/>
      <c r="CU38" s="22"/>
      <c r="CY38" s="22"/>
      <c r="CZ38" s="22"/>
      <c r="DA38" s="22"/>
    </row>
    <row r="39" spans="11:105" ht="15">
      <c r="K39" s="22"/>
      <c r="O39" s="22"/>
      <c r="S39" s="22"/>
      <c r="W39" s="22"/>
      <c r="AA39" s="22"/>
      <c r="AE39" s="22"/>
      <c r="AI39" s="22"/>
      <c r="AM39" s="22"/>
      <c r="AQ39" s="22"/>
      <c r="AU39" s="22"/>
      <c r="AY39" s="22"/>
      <c r="BC39" s="22"/>
      <c r="BG39" s="22"/>
      <c r="BK39" s="22"/>
      <c r="BO39" s="22"/>
      <c r="BS39" s="22"/>
      <c r="BW39" s="22"/>
      <c r="CA39" s="22"/>
      <c r="CE39" s="22"/>
      <c r="CI39" s="22"/>
      <c r="CM39" s="22"/>
      <c r="CQ39" s="22"/>
      <c r="CU39" s="22"/>
      <c r="CY39" s="22"/>
      <c r="CZ39" s="22"/>
      <c r="DA39" s="22"/>
    </row>
    <row r="40" spans="11:105" ht="15">
      <c r="K40" s="22"/>
      <c r="O40" s="22"/>
      <c r="S40" s="22"/>
      <c r="W40" s="22"/>
      <c r="AA40" s="22"/>
      <c r="AE40" s="22"/>
      <c r="AI40" s="22"/>
      <c r="AM40" s="22"/>
      <c r="AQ40" s="22"/>
      <c r="AU40" s="22"/>
      <c r="AY40" s="22"/>
      <c r="BC40" s="22"/>
      <c r="BG40" s="22"/>
      <c r="BK40" s="22"/>
      <c r="BO40" s="22"/>
      <c r="BS40" s="22"/>
      <c r="BW40" s="22"/>
      <c r="CA40" s="22"/>
      <c r="CE40" s="22"/>
      <c r="CI40" s="22"/>
      <c r="CM40" s="22"/>
      <c r="CQ40" s="22"/>
      <c r="CU40" s="22"/>
      <c r="CY40" s="22"/>
      <c r="CZ40" s="22"/>
      <c r="DA40" s="22"/>
    </row>
    <row r="44" spans="106:199" ht="15"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22"/>
    </row>
    <row r="45" spans="105:199" ht="15">
      <c r="DA45" s="22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22"/>
    </row>
    <row r="46" spans="105:199" ht="15">
      <c r="DA46" s="22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2"/>
    </row>
    <row r="47" spans="6:199" ht="15"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2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</row>
  </sheetData>
  <mergeCells count="5">
    <mergeCell ref="E33:F33"/>
    <mergeCell ref="A4:A5"/>
    <mergeCell ref="B4:B5"/>
    <mergeCell ref="DA4:DA5"/>
    <mergeCell ref="DB4:DB5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2022-05-13T09:13:06Z</dcterms:modified>
  <cp:category/>
  <cp:version/>
  <cp:contentType/>
  <cp:contentStatus/>
</cp:coreProperties>
</file>