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1490" windowHeight="3975" activeTab="0"/>
  </bookViews>
  <sheets>
    <sheet name="Аналіз доходів" sheetId="1" r:id="rId1"/>
    <sheet name="Лист1" sheetId="2" r:id="rId2"/>
    <sheet name="Лист2" sheetId="3" r:id="rId3"/>
    <sheet name="Лист3" sheetId="4" r:id="rId4"/>
  </sheets>
  <definedNames>
    <definedName name="_xlnm.Print_Area" localSheetId="0">'Аналіз доходів'!$A$1:$I$129</definedName>
  </definedNames>
  <calcPr fullCalcOnLoad="1"/>
</workbook>
</file>

<file path=xl/sharedStrings.xml><?xml version="1.0" encoding="utf-8"?>
<sst xmlns="http://schemas.openxmlformats.org/spreadsheetml/2006/main" count="326" uniqueCount="226">
  <si>
    <t/>
  </si>
  <si>
    <t>Код</t>
  </si>
  <si>
    <t>Найменування</t>
  </si>
  <si>
    <t>10000000</t>
  </si>
  <si>
    <t>Податкові надходження  </t>
  </si>
  <si>
    <t>11000000</t>
  </si>
  <si>
    <t>Податки на доходи, податки на прибуток, податки на збільшення ринкової вартості  </t>
  </si>
  <si>
    <t>11010000</t>
  </si>
  <si>
    <t>Податок та збір на доходи фізичних осіб</t>
  </si>
  <si>
    <t>11010100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</si>
  <si>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</si>
  <si>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11010200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</si>
  <si>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</si>
  <si>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11010400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</si>
  <si>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</si>
  <si>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11010500</t>
  </si>
  <si>
    <t>Податок на доходи фізичних осіб, що сплачується фізичними особами за результатами річного декларування</t>
  </si>
  <si>
    <t>11020000</t>
  </si>
  <si>
    <t>Податок на прибуток підприємств  </t>
  </si>
  <si>
    <t>11020200</t>
  </si>
  <si>
    <t>Податок на прибуток підприємств та фінансових установ комунальної власності </t>
  </si>
  <si>
    <t>13000000</t>
  </si>
  <si>
    <t>Рентна плата та плата за використання інших природних ресурсів</t>
  </si>
  <si>
    <t>13010000</t>
  </si>
  <si>
    <t>Рентна плата за спеціальне використання лісових ресурсів</t>
  </si>
  <si>
    <t>13010200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</si>
  <si>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</si>
  <si>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13020000</t>
  </si>
  <si>
    <t>Рентна плата за спеціальне використання води</t>
  </si>
  <si>
    <t>13020200</t>
  </si>
  <si>
    <t>Рентна плата за спеціальне використання води водних об`єктів місцевого значення</t>
  </si>
  <si>
    <t>13030000</t>
  </si>
  <si>
    <t>13030100</t>
  </si>
  <si>
    <t>14000000</t>
  </si>
  <si>
    <t>Внутрішні податки на товари та послуги  </t>
  </si>
  <si>
    <t>14020000</t>
  </si>
  <si>
    <t>Акцизний податок з вироблених в Україні підакцизних товарів (продукції)</t>
  </si>
  <si>
    <t>14021900</t>
  </si>
  <si>
    <t>Пальне</t>
  </si>
  <si>
    <t>14030000</t>
  </si>
  <si>
    <t>Акцизний податок з ввезених на митну територію України підакцизних товарів (продукції) </t>
  </si>
  <si>
    <t>14031900</t>
  </si>
  <si>
    <t>14040000</t>
  </si>
  <si>
    <t>Акцизний податок з реалізації суб’єктами господарювання роздрібної торгівлі підакцизних товарів</t>
  </si>
  <si>
    <t>18000000</t>
  </si>
  <si>
    <t>18010000</t>
  </si>
  <si>
    <t>Податок на майно</t>
  </si>
  <si>
    <t>18010100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</si>
  <si>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</si>
  <si>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18010200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</si>
  <si>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</si>
  <si>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18010300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</si>
  <si>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</si>
  <si>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18010400</t>
  </si>
  <si>
    <t>18010500</t>
  </si>
  <si>
    <t>Земельний податок з юридичних осіб</t>
  </si>
  <si>
    <t>18010600</t>
  </si>
  <si>
    <t>Орендна плата з юридичних осіб</t>
  </si>
  <si>
    <t>18010700</t>
  </si>
  <si>
    <t>Земельний податок з фізичних осіб</t>
  </si>
  <si>
    <t>18010900</t>
  </si>
  <si>
    <t>Орендна плата з фізичних осіб</t>
  </si>
  <si>
    <t>18011000</t>
  </si>
  <si>
    <t>Транспортний податок з фізичних осіб</t>
  </si>
  <si>
    <t>18011100</t>
  </si>
  <si>
    <t>Транспортний податок з юридичних осіб</t>
  </si>
  <si>
    <t>18030000</t>
  </si>
  <si>
    <t>Туристичний збір </t>
  </si>
  <si>
    <t>18030200</t>
  </si>
  <si>
    <t>Туристичний збір, сплачений фізичними особами </t>
  </si>
  <si>
    <t>18050000</t>
  </si>
  <si>
    <t>Єдиний податок  </t>
  </si>
  <si>
    <t>18050300</t>
  </si>
  <si>
    <t>Єдиний податок з юридичних осіб </t>
  </si>
  <si>
    <t>18050400</t>
  </si>
  <si>
    <t>Єдиний податок з фізичних осіб </t>
  </si>
  <si>
    <t>18050500</t>
  </si>
  <si>
    <t>Єдиний податок з сільськогосподарських товаровиробників,  у яких частка сільськогосподарського товаровиробництва за попередній податковий (звітний) рік дорівнює або перевищує 75 відсотків</t>
  </si>
  <si>
    <t>20000000</t>
  </si>
  <si>
    <t>Неподаткові надходження  </t>
  </si>
  <si>
    <t>21000000</t>
  </si>
  <si>
    <t>Доходи від власності та підприємницької діяльності  </t>
  </si>
  <si>
    <t>21010000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</si>
  <si>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(частки) господарських товариств, у статутних капіталах яких є державна або комунальна власність</t>
  </si>
  <si>
    <t>21010300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</si>
  <si>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</si>
  <si>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21080000</t>
  </si>
  <si>
    <t>Інші надходження  </t>
  </si>
  <si>
    <t>21081100</t>
  </si>
  <si>
    <t>Адміністративні штрафи та інші санкції </t>
  </si>
  <si>
    <t>21081500</t>
  </si>
  <si>
    <t>Адміністративні штрафи та штрафні санкції за порушення законодавства у сфері виробництва та обігу алкогольних напоїв та тютюнових виробів</t>
  </si>
  <si>
    <t>22000000</t>
  </si>
  <si>
    <t>Адміністративні збори та платежі, доходи від некомерційної господарської діяльності </t>
  </si>
  <si>
    <t>22010000</t>
  </si>
  <si>
    <t>Плата за надання адміністративних послуг</t>
  </si>
  <si>
    <t>22010300</t>
  </si>
  <si>
    <t>Адміністративний збір за проведення державної реєстрації юридичних осіб,  фізичних осіб – підприємців та громадських формувань</t>
  </si>
  <si>
    <t>22012500</t>
  </si>
  <si>
    <t>Плата за надання інших адміністративних послуг</t>
  </si>
  <si>
    <t>22012600</t>
  </si>
  <si>
    <t>Адміністративний збір за державну реєстрацію речових прав на нерухоме майно та їх обтяжень</t>
  </si>
  <si>
    <t>22080000</t>
  </si>
  <si>
    <t>Надходження від орендної плати за користування цілісним майновим комплексом та іншим державним майном  </t>
  </si>
  <si>
    <t>22080400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</si>
  <si>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</si>
  <si>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22090000</t>
  </si>
  <si>
    <t>Державне мито  </t>
  </si>
  <si>
    <t>22090100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</si>
  <si>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</si>
  <si>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22090200</t>
  </si>
  <si>
    <t>Державне мито, не віднесене до інших категорій  </t>
  </si>
  <si>
    <t>22090400</t>
  </si>
  <si>
    <t>Державне мито, пов`язане з видачею та оформленням закордонних паспортів (посвідок) та паспортів громадян України  </t>
  </si>
  <si>
    <t>24000000</t>
  </si>
  <si>
    <t>Інші неподаткові надходження  </t>
  </si>
  <si>
    <t>24060000</t>
  </si>
  <si>
    <t>24060300</t>
  </si>
  <si>
    <t>40000000</t>
  </si>
  <si>
    <t>Офіційні трансферти  </t>
  </si>
  <si>
    <t>41000000</t>
  </si>
  <si>
    <t>Від органів державного управління  </t>
  </si>
  <si>
    <t>41030000</t>
  </si>
  <si>
    <t>Субвенції з державного бюджету місцевим бюджетам</t>
  </si>
  <si>
    <t>41033900</t>
  </si>
  <si>
    <t>Освітня субвенція з державного бюджету місцевим бюджетам</t>
  </si>
  <si>
    <t>41040000</t>
  </si>
  <si>
    <t>Дотації з місцевих бюджетів іншим місцевим бюджетам</t>
  </si>
  <si>
    <t>41040200</t>
  </si>
  <si>
    <t>Дотація з місцевого бюджету на здійснення переданих з державного бюджету видатків з утримання закладів освіти та охорони здоров`я за рахунок відповідної додаткової дотації з державного бюджету</t>
  </si>
  <si>
    <t>41050000</t>
  </si>
  <si>
    <t>Субвенції з місцевих бюджетів іншим місцевим бюджетам</t>
  </si>
  <si>
    <t>41051000</t>
  </si>
  <si>
    <t>Субвенція з місцевого бюджету на здійснення переданих видатків у сфері освіти за рахунок коштів освітньої субвенції</t>
  </si>
  <si>
    <t>41051200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</si>
  <si>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</si>
  <si>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41053900</t>
  </si>
  <si>
    <t>Інші субвенції з місцевого бюджету</t>
  </si>
  <si>
    <t>41055000</t>
  </si>
  <si>
    <t>Субвенція з місцевого бюджету на здійснення підтримки окремих закладів та заходів у системі охорони здоров`я за рахунок відповідної субвенції з державного бюджету</t>
  </si>
  <si>
    <t>Затверджено на рік</t>
  </si>
  <si>
    <t>Затверджено на рік з урахуванням змін</t>
  </si>
  <si>
    <t>Виконання в % до:</t>
  </si>
  <si>
    <t>затвердженого плану на рік</t>
  </si>
  <si>
    <t>уточненого плану на рік</t>
  </si>
  <si>
    <t>Всього доходів загального фонду</t>
  </si>
  <si>
    <t>Податок на нерухоме майно, відмінне від земельної ділянки, сплачений  юридичними особами, які є власниками об`єктів нежитлової нерухомості</t>
  </si>
  <si>
    <t>Кошторисні призначення на рік з урахуванням змін</t>
  </si>
  <si>
    <t>19000000</t>
  </si>
  <si>
    <t>Інші податки та збори </t>
  </si>
  <si>
    <t>19010000</t>
  </si>
  <si>
    <t>Екологічний податок </t>
  </si>
  <si>
    <t>19010100</t>
  </si>
  <si>
    <t>Екологічний податок, який справляється за викиди в атмосферне повітря забруднюючих речовин стаціонарними джерелами забруднення (за винятком викидів в атмосферне повітря двоокису вуглецю)</t>
  </si>
  <si>
    <t>19010300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</si>
  <si>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</si>
  <si>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24062100</t>
  </si>
  <si>
    <t>Грошові стягнення за шкоду, заподіяну порушенням законодавства про охорону навколишнього природного середовища внаслідок господарської та іншої діяльності </t>
  </si>
  <si>
    <t>24170000</t>
  </si>
  <si>
    <t>Надходження коштів пайової участі у розвитку інфраструктури населеного пункту</t>
  </si>
  <si>
    <t>25000000</t>
  </si>
  <si>
    <t>Власні надходження бюджетних установ  </t>
  </si>
  <si>
    <t>25010000</t>
  </si>
  <si>
    <t>Надходження від плати за послуги, що надаються бюджетними установами згідно із законодавством </t>
  </si>
  <si>
    <t>25010100</t>
  </si>
  <si>
    <t>Плата за послуги, що надаються бюджетними установами згідно з їх основною діяльністю </t>
  </si>
  <si>
    <t>25010300</t>
  </si>
  <si>
    <t>Плата за оренду майна бюджетних установ, що здійснюється відповідного до Закону України «Про оренду державного та комунального майна»</t>
  </si>
  <si>
    <t>25020000</t>
  </si>
  <si>
    <t>Інші джерела власних надходжень бюджетних установ  </t>
  </si>
  <si>
    <t>25020100</t>
  </si>
  <si>
    <t>Благодійні внески, гранти та дарунки </t>
  </si>
  <si>
    <t>25020200</t>
  </si>
  <si>
    <t>Надходження, що отримають бюджетні установи від підприємств, організацій, фізичних осіб та від інших бюджетних установ для виконання цільових заходів, у тому числі заходів з відчуження для суспільних потреб земельних ділянок та розміщених на них інших об`єктів нерухомого майна, що перебувають у приватній власності фізичних або юридичних осіб</t>
  </si>
  <si>
    <t>50000000</t>
  </si>
  <si>
    <t>Цільові фонди  </t>
  </si>
  <si>
    <t>50110000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</si>
  <si>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</si>
  <si>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Всього доходів спеціального фонду</t>
  </si>
  <si>
    <t>Разом загальний і спеціальний фонд</t>
  </si>
  <si>
    <t>Рентна плата за користування надрами для видобування корисних копалин місцевого значення</t>
  </si>
  <si>
    <t>30000000</t>
  </si>
  <si>
    <t>Доходи від операцій з капіталом  </t>
  </si>
  <si>
    <t>кошторисних призначень на рік</t>
  </si>
  <si>
    <t>31000000</t>
  </si>
  <si>
    <t>Надходження від продажу основного капіталу  </t>
  </si>
  <si>
    <t>31030000</t>
  </si>
  <si>
    <t>Кошти від відчуження майна, що належить Автономній Республіці Крим та майна, що перебуває в комунальній власності  </t>
  </si>
  <si>
    <t>Разом загальний фонд</t>
  </si>
  <si>
    <t>Виконання дохідної частини спеціального фонду Баришівського селищного бюджету</t>
  </si>
  <si>
    <t>13010100</t>
  </si>
  <si>
    <t>Рентна плата за спеціальне використання лісових ресурсів в частині деревини, заготовленої в порядку рубок головного користування</t>
  </si>
  <si>
    <t>Рентна плата за користування надрами загальнодержавного значення</t>
  </si>
  <si>
    <t>Рентна плата за користування надрами для видобування інших корисних копалин загальнодержавного значення</t>
  </si>
  <si>
    <t>13040000</t>
  </si>
  <si>
    <t>Рентна плата за користування надрами місцевого значення</t>
  </si>
  <si>
    <t>13040100</t>
  </si>
  <si>
    <t>Місцеві податки та збори, що сплачуються (перераховуються) згідно з Податковим кодексом України</t>
  </si>
  <si>
    <t>41053700</t>
  </si>
  <si>
    <t>Субвенція з місцевого бюджету на співфінансування інвестиційних проектів</t>
  </si>
  <si>
    <t>41051700</t>
  </si>
  <si>
    <t>Субвенція з місцевого бюджету за рахунок залишку коштів субвенції на надання державної підтримки особам з особливими освітніми потребами, що утворився на початок бюджетного періоду</t>
  </si>
  <si>
    <t>Фактичні надходження доходів за 9 міс. 2021 р.</t>
  </si>
  <si>
    <t>Субвенція з місцевого бюджету на забезпечення якісної, сучасної та доступної загальної середньої освіти «Нова українська школа» за рахунок відповідної субвенції з державного бюджету</t>
  </si>
  <si>
    <t>за  9 місяців 2021 року</t>
  </si>
  <si>
    <t>41034500</t>
  </si>
  <si>
    <t>Субвенція з державного бюджету місцевим бюджетам на здійснення заходів щодо соціально-економічного розвитку окремих територій</t>
  </si>
  <si>
    <t>Податок на нерухоме майно відмінне від земельної ділянки</t>
  </si>
  <si>
    <t>Податок на землю</t>
  </si>
  <si>
    <t xml:space="preserve">Єдиний податок </t>
  </si>
  <si>
    <t>Інші надходження</t>
  </si>
  <si>
    <t>Назва податку</t>
  </si>
  <si>
    <t>відсоток від власних надходжень</t>
  </si>
  <si>
    <t>фактично надійшло податків за 9 міс.2021</t>
  </si>
  <si>
    <t>Акцизний податок з  роздрібної торгівлі підакцизних товарів</t>
  </si>
  <si>
    <t>фактично надійшло податків за 9 міс.2020</t>
  </si>
  <si>
    <t>+;-</t>
  </si>
  <si>
    <t>%</t>
  </si>
  <si>
    <t>темп росту % до  9 міс.2020</t>
  </si>
  <si>
    <t>темп росту +;- до  9 міс.2020</t>
  </si>
  <si>
    <t xml:space="preserve">Виконання дохідної частини загального фонду Баришівського селищного </t>
  </si>
  <si>
    <t xml:space="preserve"> бюджету за  9 місяців  2021 року</t>
  </si>
  <si>
    <t>Секретар селищної ради</t>
  </si>
  <si>
    <t>Надія СЛУХАЙ</t>
  </si>
  <si>
    <t>Додаток 1 до рішення сесії Баришівської селищної ради    від  22.11.2021 № 881-15-08</t>
  </si>
  <si>
    <t>Продовження додатку 1 до рішення сесії Баришівської селищної ради    від  22.11.2021 № 881-15-08</t>
  </si>
</sst>
</file>

<file path=xl/styles.xml><?xml version="1.0" encoding="utf-8"?>
<styleSheet xmlns="http://schemas.openxmlformats.org/spreadsheetml/2006/main">
  <numFmts count="51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0.00"/>
    <numFmt numFmtId="197" formatCode="#0.00\ %"/>
    <numFmt numFmtId="198" formatCode="0.0"/>
    <numFmt numFmtId="199" formatCode="#0.0"/>
    <numFmt numFmtId="200" formatCode="#0"/>
    <numFmt numFmtId="201" formatCode="#,##0.0"/>
    <numFmt numFmtId="202" formatCode="&quot;Да&quot;;&quot;Да&quot;;&quot;Нет&quot;"/>
    <numFmt numFmtId="203" formatCode="&quot;Истина&quot;;&quot;Истина&quot;;&quot;Ложь&quot;"/>
    <numFmt numFmtId="204" formatCode="&quot;Вкл&quot;;&quot;Вкл&quot;;&quot;Выкл&quot;"/>
    <numFmt numFmtId="205" formatCode="[$€-2]\ ###,000_);[Red]\([$€-2]\ ###,000\)"/>
    <numFmt numFmtId="206" formatCode="0.000"/>
  </numFmts>
  <fonts count="62">
    <font>
      <sz val="10"/>
      <name val="Arial"/>
      <family val="0"/>
    </font>
    <font>
      <sz val="9"/>
      <color indexed="8"/>
      <name val="SansSerif"/>
      <family val="0"/>
    </font>
    <font>
      <sz val="9"/>
      <color indexed="8"/>
      <name val="Arial"/>
      <family val="2"/>
    </font>
    <font>
      <b/>
      <sz val="9"/>
      <color indexed="8"/>
      <name val="Times New Roman"/>
      <family val="1"/>
    </font>
    <font>
      <sz val="9"/>
      <name val="Arial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8"/>
      <name val="Arial"/>
      <family val="2"/>
    </font>
    <font>
      <b/>
      <sz val="10"/>
      <name val="Arial Cyr"/>
      <family val="0"/>
    </font>
    <font>
      <b/>
      <sz val="9"/>
      <color indexed="8"/>
      <name val="Arial"/>
      <family val="2"/>
    </font>
    <font>
      <sz val="9"/>
      <color indexed="8"/>
      <name val="Times New Roman"/>
      <family val="1"/>
    </font>
    <font>
      <sz val="14"/>
      <name val="Times New Roman"/>
      <family val="1"/>
    </font>
    <font>
      <b/>
      <sz val="14"/>
      <name val="Arial"/>
      <family val="2"/>
    </font>
    <font>
      <b/>
      <sz val="14"/>
      <color indexed="8"/>
      <name val="Arial"/>
      <family val="2"/>
    </font>
    <font>
      <b/>
      <sz val="14"/>
      <color indexed="8"/>
      <name val="Times New Roman"/>
      <family val="1"/>
    </font>
    <font>
      <sz val="12"/>
      <name val="Arial"/>
      <family val="2"/>
    </font>
    <font>
      <sz val="6"/>
      <color indexed="8"/>
      <name val="Arial"/>
      <family val="2"/>
    </font>
    <font>
      <b/>
      <sz val="12"/>
      <name val="Arial"/>
      <family val="2"/>
    </font>
    <font>
      <b/>
      <sz val="12"/>
      <color indexed="8"/>
      <name val="Arial"/>
      <family val="2"/>
    </font>
    <font>
      <sz val="14"/>
      <color indexed="8"/>
      <name val="SansSerif"/>
      <family val="0"/>
    </font>
    <font>
      <sz val="14"/>
      <color indexed="8"/>
      <name val="Times New Roman"/>
      <family val="1"/>
    </font>
    <font>
      <sz val="10"/>
      <color indexed="8"/>
      <name val="Calibri"/>
      <family val="0"/>
    </font>
    <font>
      <sz val="9"/>
      <color indexed="63"/>
      <name val="Calibri"/>
      <family val="0"/>
    </font>
    <font>
      <sz val="14"/>
      <color indexed="63"/>
      <name val="Calibri"/>
      <family val="0"/>
    </font>
    <font>
      <sz val="7.55"/>
      <color indexed="63"/>
      <name val="Calibri"/>
      <family val="0"/>
    </font>
    <font>
      <sz val="8.25"/>
      <color indexed="63"/>
      <name val="Calibri"/>
      <family val="0"/>
    </font>
    <font>
      <sz val="9"/>
      <color indexed="8"/>
      <name val="Calibri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5" fillId="2" borderId="0" applyNumberFormat="0" applyBorder="0" applyAlignment="0" applyProtection="0"/>
    <xf numFmtId="0" fontId="45" fillId="3" borderId="0" applyNumberFormat="0" applyBorder="0" applyAlignment="0" applyProtection="0"/>
    <xf numFmtId="0" fontId="45" fillId="4" borderId="0" applyNumberFormat="0" applyBorder="0" applyAlignment="0" applyProtection="0"/>
    <xf numFmtId="0" fontId="45" fillId="5" borderId="0" applyNumberFormat="0" applyBorder="0" applyAlignment="0" applyProtection="0"/>
    <xf numFmtId="0" fontId="45" fillId="6" borderId="0" applyNumberFormat="0" applyBorder="0" applyAlignment="0" applyProtection="0"/>
    <xf numFmtId="0" fontId="45" fillId="7" borderId="0" applyNumberFormat="0" applyBorder="0" applyAlignment="0" applyProtection="0"/>
    <xf numFmtId="0" fontId="45" fillId="8" borderId="0" applyNumberFormat="0" applyBorder="0" applyAlignment="0" applyProtection="0"/>
    <xf numFmtId="0" fontId="45" fillId="9" borderId="0" applyNumberFormat="0" applyBorder="0" applyAlignment="0" applyProtection="0"/>
    <xf numFmtId="0" fontId="45" fillId="10" borderId="0" applyNumberFormat="0" applyBorder="0" applyAlignment="0" applyProtection="0"/>
    <xf numFmtId="0" fontId="45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6" fillId="16" borderId="0" applyNumberFormat="0" applyBorder="0" applyAlignment="0" applyProtection="0"/>
    <xf numFmtId="0" fontId="46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6" fillId="20" borderId="0" applyNumberFormat="0" applyBorder="0" applyAlignment="0" applyProtection="0"/>
    <xf numFmtId="0" fontId="46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6" fillId="24" borderId="0" applyNumberFormat="0" applyBorder="0" applyAlignment="0" applyProtection="0"/>
    <xf numFmtId="0" fontId="46" fillId="25" borderId="0" applyNumberFormat="0" applyBorder="0" applyAlignment="0" applyProtection="0"/>
    <xf numFmtId="0" fontId="47" fillId="26" borderId="1" applyNumberFormat="0" applyAlignment="0" applyProtection="0"/>
    <xf numFmtId="0" fontId="48" fillId="27" borderId="2" applyNumberFormat="0" applyAlignment="0" applyProtection="0"/>
    <xf numFmtId="0" fontId="49" fillId="27" borderId="1" applyNumberFormat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83">
    <xf numFmtId="0" fontId="0" fillId="0" borderId="0" xfId="0" applyAlignment="1">
      <alignment/>
    </xf>
    <xf numFmtId="0" fontId="1" fillId="0" borderId="0" xfId="0" applyFont="1" applyBorder="1" applyAlignment="1" applyProtection="1">
      <alignment horizontal="left" vertical="top" wrapText="1"/>
      <protection/>
    </xf>
    <xf numFmtId="0" fontId="1" fillId="0" borderId="10" xfId="0" applyFont="1" applyBorder="1" applyAlignment="1" applyProtection="1">
      <alignment horizontal="left" vertical="top" wrapText="1"/>
      <protection/>
    </xf>
    <xf numFmtId="0" fontId="2" fillId="0" borderId="0" xfId="0" applyFont="1" applyBorder="1" applyAlignment="1" applyProtection="1">
      <alignment horizontal="center" vertical="top" wrapText="1"/>
      <protection/>
    </xf>
    <xf numFmtId="198" fontId="5" fillId="0" borderId="11" xfId="0" applyNumberFormat="1" applyFont="1" applyBorder="1" applyAlignment="1" applyProtection="1">
      <alignment horizontal="right" vertical="top" wrapText="1"/>
      <protection/>
    </xf>
    <xf numFmtId="198" fontId="6" fillId="0" borderId="11" xfId="0" applyNumberFormat="1" applyFont="1" applyBorder="1" applyAlignment="1" applyProtection="1">
      <alignment horizontal="right" vertical="top" wrapText="1"/>
      <protection/>
    </xf>
    <xf numFmtId="0" fontId="6" fillId="0" borderId="0" xfId="0" applyFont="1" applyBorder="1" applyAlignment="1" applyProtection="1">
      <alignment horizontal="left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198" fontId="6" fillId="0" borderId="0" xfId="0" applyNumberFormat="1" applyFont="1" applyBorder="1" applyAlignment="1" applyProtection="1">
      <alignment horizontal="right" vertical="top" wrapText="1"/>
      <protection/>
    </xf>
    <xf numFmtId="0" fontId="7" fillId="0" borderId="0" xfId="0" applyFont="1" applyBorder="1" applyAlignment="1" applyProtection="1">
      <alignment horizontal="left" vertical="top" wrapText="1"/>
      <protection/>
    </xf>
    <xf numFmtId="1" fontId="6" fillId="0" borderId="0" xfId="0" applyNumberFormat="1" applyFont="1" applyBorder="1" applyAlignment="1" applyProtection="1">
      <alignment horizontal="right" vertical="top" wrapText="1"/>
      <protection/>
    </xf>
    <xf numFmtId="198" fontId="6" fillId="13" borderId="11" xfId="0" applyNumberFormat="1" applyFont="1" applyFill="1" applyBorder="1" applyAlignment="1" applyProtection="1">
      <alignment horizontal="right" vertical="top" wrapText="1"/>
      <protection/>
    </xf>
    <xf numFmtId="1" fontId="9" fillId="0" borderId="0" xfId="0" applyNumberFormat="1" applyFont="1" applyAlignment="1">
      <alignment/>
    </xf>
    <xf numFmtId="0" fontId="10" fillId="0" borderId="11" xfId="0" applyFont="1" applyBorder="1" applyAlignment="1" applyProtection="1">
      <alignment horizontal="center" vertical="top" wrapText="1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9" fillId="13" borderId="12" xfId="0" applyFont="1" applyFill="1" applyBorder="1" applyAlignment="1">
      <alignment/>
    </xf>
    <xf numFmtId="0" fontId="0" fillId="13" borderId="12" xfId="0" applyFill="1" applyBorder="1" applyAlignment="1">
      <alignment/>
    </xf>
    <xf numFmtId="1" fontId="6" fillId="0" borderId="11" xfId="0" applyNumberFormat="1" applyFont="1" applyBorder="1" applyAlignment="1" applyProtection="1">
      <alignment horizontal="righ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3" fontId="11" fillId="0" borderId="11" xfId="0" applyNumberFormat="1" applyFont="1" applyBorder="1" applyAlignment="1" applyProtection="1">
      <alignment horizontal="right" vertical="top" wrapText="1"/>
      <protection/>
    </xf>
    <xf numFmtId="3" fontId="3" fillId="13" borderId="11" xfId="0" applyNumberFormat="1" applyFont="1" applyFill="1" applyBorder="1" applyAlignment="1" applyProtection="1">
      <alignment horizontal="right" vertical="top" wrapText="1"/>
      <protection/>
    </xf>
    <xf numFmtId="3" fontId="6" fillId="13" borderId="11" xfId="0" applyNumberFormat="1" applyFont="1" applyFill="1" applyBorder="1" applyAlignment="1" applyProtection="1">
      <alignment horizontal="right" vertical="top" wrapText="1"/>
      <protection/>
    </xf>
    <xf numFmtId="0" fontId="12" fillId="0" borderId="0" xfId="0" applyFont="1" applyAlignment="1">
      <alignment vertical="center"/>
    </xf>
    <xf numFmtId="1" fontId="0" fillId="0" borderId="0" xfId="0" applyNumberFormat="1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1" fillId="0" borderId="11" xfId="0" applyFont="1" applyBorder="1" applyAlignment="1" applyProtection="1">
      <alignment horizontal="center" vertical="top" wrapText="1"/>
      <protection/>
    </xf>
    <xf numFmtId="198" fontId="6" fillId="13" borderId="13" xfId="0" applyNumberFormat="1" applyFont="1" applyFill="1" applyBorder="1" applyAlignment="1" applyProtection="1">
      <alignment horizontal="right" vertical="top" wrapText="1"/>
      <protection/>
    </xf>
    <xf numFmtId="3" fontId="3" fillId="0" borderId="11" xfId="0" applyNumberFormat="1" applyFont="1" applyBorder="1" applyAlignment="1" applyProtection="1">
      <alignment horizontal="right" vertical="top" wrapText="1"/>
      <protection/>
    </xf>
    <xf numFmtId="3" fontId="3" fillId="13" borderId="11" xfId="0" applyNumberFormat="1" applyFont="1" applyFill="1" applyBorder="1" applyAlignment="1" applyProtection="1">
      <alignment horizontal="right" vertical="top" wrapText="1"/>
      <protection/>
    </xf>
    <xf numFmtId="0" fontId="2" fillId="0" borderId="10" xfId="0" applyFont="1" applyBorder="1" applyAlignment="1" applyProtection="1">
      <alignment horizontal="left" vertical="top" wrapText="1"/>
      <protection/>
    </xf>
    <xf numFmtId="0" fontId="2" fillId="0" borderId="11" xfId="0" applyFont="1" applyBorder="1" applyAlignment="1" applyProtection="1">
      <alignment horizontal="left" vertical="top" wrapText="1"/>
      <protection/>
    </xf>
    <xf numFmtId="0" fontId="10" fillId="0" borderId="14" xfId="0" applyFont="1" applyBorder="1" applyAlignment="1" applyProtection="1">
      <alignment horizontal="center" vertical="top" wrapText="1"/>
      <protection/>
    </xf>
    <xf numFmtId="0" fontId="10" fillId="0" borderId="15" xfId="0" applyFont="1" applyBorder="1" applyAlignment="1" applyProtection="1">
      <alignment horizontal="left" vertical="top" wrapText="1"/>
      <protection/>
    </xf>
    <xf numFmtId="3" fontId="11" fillId="0" borderId="15" xfId="0" applyNumberFormat="1" applyFont="1" applyBorder="1" applyAlignment="1" applyProtection="1">
      <alignment horizontal="right" vertical="top" wrapText="1"/>
      <protection/>
    </xf>
    <xf numFmtId="0" fontId="2" fillId="0" borderId="11" xfId="0" applyFont="1" applyBorder="1" applyAlignment="1" applyProtection="1">
      <alignment horizontal="center" vertical="top" wrapText="1"/>
      <protection/>
    </xf>
    <xf numFmtId="0" fontId="0" fillId="0" borderId="11" xfId="0" applyFont="1" applyBorder="1" applyAlignment="1">
      <alignment/>
    </xf>
    <xf numFmtId="0" fontId="0" fillId="0" borderId="11" xfId="0" applyBorder="1" applyAlignment="1">
      <alignment/>
    </xf>
    <xf numFmtId="0" fontId="2" fillId="0" borderId="16" xfId="0" applyFont="1" applyBorder="1" applyAlignment="1" applyProtection="1">
      <alignment horizontal="left" vertical="top" wrapText="1"/>
      <protection/>
    </xf>
    <xf numFmtId="0" fontId="0" fillId="0" borderId="16" xfId="0" applyBorder="1" applyAlignment="1">
      <alignment wrapText="1"/>
    </xf>
    <xf numFmtId="0" fontId="0" fillId="0" borderId="16" xfId="0" applyFont="1" applyBorder="1" applyAlignment="1">
      <alignment/>
    </xf>
    <xf numFmtId="0" fontId="0" fillId="0" borderId="11" xfId="0" applyFont="1" applyBorder="1" applyAlignment="1">
      <alignment horizontal="center" wrapText="1"/>
    </xf>
    <xf numFmtId="198" fontId="6" fillId="0" borderId="11" xfId="0" applyNumberFormat="1" applyFont="1" applyBorder="1" applyAlignment="1" applyProtection="1">
      <alignment horizontal="right" vertical="top" wrapText="1"/>
      <protection/>
    </xf>
    <xf numFmtId="0" fontId="0" fillId="0" borderId="16" xfId="0" applyFont="1" applyBorder="1" applyAlignment="1">
      <alignment wrapText="1"/>
    </xf>
    <xf numFmtId="49" fontId="0" fillId="0" borderId="11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1" xfId="0" applyBorder="1" applyAlignment="1">
      <alignment wrapText="1"/>
    </xf>
    <xf numFmtId="0" fontId="0" fillId="0" borderId="11" xfId="0" applyFont="1" applyBorder="1" applyAlignment="1">
      <alignment wrapText="1"/>
    </xf>
    <xf numFmtId="0" fontId="4" fillId="0" borderId="11" xfId="0" applyFont="1" applyBorder="1" applyAlignment="1">
      <alignment/>
    </xf>
    <xf numFmtId="198" fontId="0" fillId="0" borderId="11" xfId="0" applyNumberFormat="1" applyBorder="1" applyAlignment="1">
      <alignment/>
    </xf>
    <xf numFmtId="10" fontId="0" fillId="0" borderId="11" xfId="0" applyNumberFormat="1" applyFont="1" applyBorder="1" applyAlignment="1">
      <alignment/>
    </xf>
    <xf numFmtId="10" fontId="4" fillId="0" borderId="11" xfId="0" applyNumberFormat="1" applyFont="1" applyBorder="1" applyAlignment="1">
      <alignment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0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top" wrapText="1"/>
      <protection/>
    </xf>
    <xf numFmtId="0" fontId="10" fillId="0" borderId="0" xfId="0" applyFont="1" applyBorder="1" applyAlignment="1" applyProtection="1">
      <alignment horizontal="left" vertical="top" wrapText="1"/>
      <protection/>
    </xf>
    <xf numFmtId="3" fontId="3" fillId="0" borderId="0" xfId="0" applyNumberFormat="1" applyFont="1" applyBorder="1" applyAlignment="1" applyProtection="1">
      <alignment horizontal="right" vertical="top" wrapText="1"/>
      <protection/>
    </xf>
    <xf numFmtId="0" fontId="20" fillId="0" borderId="0" xfId="0" applyFont="1" applyBorder="1" applyAlignment="1" applyProtection="1">
      <alignment horizontal="left" vertical="top" wrapText="1"/>
      <protection/>
    </xf>
    <xf numFmtId="0" fontId="7" fillId="0" borderId="18" xfId="0" applyFont="1" applyBorder="1" applyAlignment="1" applyProtection="1">
      <alignment horizontal="center" vertical="center" wrapText="1"/>
      <protection/>
    </xf>
    <xf numFmtId="0" fontId="11" fillId="0" borderId="0" xfId="0" applyFont="1" applyBorder="1" applyAlignment="1" applyProtection="1">
      <alignment vertical="top" wrapText="1"/>
      <protection/>
    </xf>
    <xf numFmtId="0" fontId="17" fillId="0" borderId="0" xfId="0" applyFont="1" applyBorder="1" applyAlignment="1" applyProtection="1">
      <alignment vertical="top" wrapText="1"/>
      <protection/>
    </xf>
    <xf numFmtId="0" fontId="11" fillId="0" borderId="19" xfId="0" applyFont="1" applyBorder="1" applyAlignment="1" applyProtection="1">
      <alignment vertical="top" wrapText="1"/>
      <protection/>
    </xf>
    <xf numFmtId="0" fontId="17" fillId="0" borderId="19" xfId="0" applyFont="1" applyBorder="1" applyAlignment="1" applyProtection="1">
      <alignment vertical="top" wrapText="1"/>
      <protection/>
    </xf>
    <xf numFmtId="0" fontId="15" fillId="0" borderId="0" xfId="0" applyFont="1" applyBorder="1" applyAlignment="1" applyProtection="1">
      <alignment horizontal="left" vertical="top" wrapText="1"/>
      <protection/>
    </xf>
    <xf numFmtId="0" fontId="21" fillId="0" borderId="0" xfId="0" applyFont="1" applyBorder="1" applyAlignment="1" applyProtection="1">
      <alignment horizontal="left" vertical="top" wrapText="1"/>
      <protection/>
    </xf>
    <xf numFmtId="0" fontId="6" fillId="13" borderId="16" xfId="0" applyFont="1" applyFill="1" applyBorder="1" applyAlignment="1" applyProtection="1">
      <alignment horizontal="left" vertical="top" wrapText="1"/>
      <protection/>
    </xf>
    <xf numFmtId="0" fontId="6" fillId="13" borderId="13" xfId="0" applyFont="1" applyFill="1" applyBorder="1" applyAlignment="1" applyProtection="1">
      <alignment horizontal="left" vertical="top" wrapText="1"/>
      <protection/>
    </xf>
    <xf numFmtId="0" fontId="7" fillId="0" borderId="17" xfId="0" applyFont="1" applyBorder="1" applyAlignment="1" applyProtection="1">
      <alignment horizontal="center" vertical="center" wrapText="1"/>
      <protection/>
    </xf>
    <xf numFmtId="0" fontId="7" fillId="0" borderId="20" xfId="0" applyFont="1" applyBorder="1" applyAlignment="1" applyProtection="1">
      <alignment horizontal="center" vertical="center" wrapText="1"/>
      <protection/>
    </xf>
    <xf numFmtId="0" fontId="7" fillId="0" borderId="21" xfId="0" applyFont="1" applyBorder="1" applyAlignment="1" applyProtection="1">
      <alignment horizontal="center" vertical="center" wrapText="1"/>
      <protection/>
    </xf>
    <xf numFmtId="0" fontId="7" fillId="0" borderId="22" xfId="0" applyFont="1" applyBorder="1" applyAlignment="1" applyProtection="1">
      <alignment horizontal="center" vertical="center" wrapText="1"/>
      <protection/>
    </xf>
    <xf numFmtId="0" fontId="16" fillId="0" borderId="23" xfId="0" applyFont="1" applyBorder="1" applyAlignment="1">
      <alignment horizontal="center" vertical="center" wrapText="1"/>
    </xf>
    <xf numFmtId="0" fontId="7" fillId="0" borderId="18" xfId="0" applyFont="1" applyBorder="1" applyAlignment="1" applyProtection="1">
      <alignment horizontal="center" vertical="center" wrapText="1"/>
      <protection/>
    </xf>
    <xf numFmtId="0" fontId="16" fillId="0" borderId="24" xfId="0" applyFont="1" applyBorder="1" applyAlignment="1">
      <alignment horizontal="center" vertical="center" wrapText="1"/>
    </xf>
    <xf numFmtId="0" fontId="2" fillId="0" borderId="0" xfId="0" applyFont="1" applyBorder="1" applyAlignment="1" applyProtection="1">
      <alignment horizontal="center" vertical="top" wrapText="1"/>
      <protection/>
    </xf>
    <xf numFmtId="0" fontId="13" fillId="0" borderId="0" xfId="0" applyFont="1" applyBorder="1" applyAlignment="1" applyProtection="1">
      <alignment horizontal="center" vertical="top" wrapText="1"/>
      <protection/>
    </xf>
    <xf numFmtId="0" fontId="14" fillId="0" borderId="0" xfId="0" applyFont="1" applyBorder="1" applyAlignment="1" applyProtection="1">
      <alignment horizontal="center" vertical="top" wrapText="1"/>
      <protection/>
    </xf>
    <xf numFmtId="0" fontId="18" fillId="0" borderId="0" xfId="0" applyFont="1" applyBorder="1" applyAlignment="1" applyProtection="1">
      <alignment horizontal="center" vertical="top" wrapText="1"/>
      <protection/>
    </xf>
    <xf numFmtId="0" fontId="7" fillId="13" borderId="16" xfId="0" applyFont="1" applyFill="1" applyBorder="1" applyAlignment="1" applyProtection="1">
      <alignment horizontal="left" vertical="top" wrapText="1"/>
      <protection/>
    </xf>
    <xf numFmtId="0" fontId="7" fillId="13" borderId="13" xfId="0" applyFont="1" applyFill="1" applyBorder="1" applyAlignment="1" applyProtection="1">
      <alignment horizontal="left" vertical="top" wrapText="1"/>
      <protection/>
    </xf>
    <xf numFmtId="0" fontId="19" fillId="0" borderId="0" xfId="0" applyFont="1" applyBorder="1" applyAlignment="1" applyProtection="1">
      <alignment horizontal="center" vertical="top" wrapText="1"/>
      <protection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Виконання дохідної частини загального фонду Баришівського селищного бюджету за 9 місяців 2021 року
</a:t>
            </a:r>
          </a:p>
        </c:rich>
      </c:tx>
      <c:layout>
        <c:manualLayout>
          <c:xMode val="factor"/>
          <c:yMode val="factor"/>
          <c:x val="-0.003"/>
          <c:y val="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4"/>
          <c:y val="0.1875"/>
          <c:w val="0.9885"/>
          <c:h val="0.802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Лист1!$C$4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Лист1!$B$5:$B$10</c:f>
              <c:strCache/>
            </c:strRef>
          </c:cat>
          <c:val>
            <c:numRef>
              <c:f>Лист1!$C$5:$C$10</c:f>
              <c:numCache/>
            </c:numRef>
          </c:val>
        </c:ser>
        <c:axId val="8638216"/>
        <c:axId val="10635081"/>
      </c:barChart>
      <c:lineChart>
        <c:grouping val="standard"/>
        <c:varyColors val="0"/>
        <c:ser>
          <c:idx val="1"/>
          <c:order val="1"/>
          <c:tx>
            <c:strRef>
              <c:f>Лист1!$D$4</c:f>
              <c:strCache>
                <c:ptCount val="1"/>
                <c:pt idx="0">
                  <c:v>відсоток від власних надходжень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Лист1!$B$5:$B$10</c:f>
              <c:strCache/>
            </c:strRef>
          </c:cat>
          <c:val>
            <c:numRef>
              <c:f>Лист1!$D$5:$D$10</c:f>
              <c:numCache/>
            </c:numRef>
          </c:val>
          <c:smooth val="0"/>
        </c:ser>
        <c:axId val="28606866"/>
        <c:axId val="56135203"/>
      </c:lineChart>
      <c:catAx>
        <c:axId val="8638216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0635081"/>
        <c:crosses val="autoZero"/>
        <c:auto val="1"/>
        <c:lblOffset val="100"/>
        <c:tickLblSkip val="1"/>
        <c:noMultiLvlLbl val="0"/>
      </c:catAx>
      <c:valAx>
        <c:axId val="10635081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8638216"/>
        <c:crossesAt val="1"/>
        <c:crossBetween val="between"/>
        <c:dispUnits/>
      </c:valAx>
      <c:catAx>
        <c:axId val="28606866"/>
        <c:scaling>
          <c:orientation val="minMax"/>
        </c:scaling>
        <c:axPos val="b"/>
        <c:delete val="1"/>
        <c:majorTickMark val="out"/>
        <c:minorTickMark val="none"/>
        <c:tickLblPos val="nextTo"/>
        <c:crossAx val="56135203"/>
        <c:crosses val="autoZero"/>
        <c:auto val="1"/>
        <c:lblOffset val="100"/>
        <c:tickLblSkip val="1"/>
        <c:noMultiLvlLbl val="0"/>
      </c:catAx>
      <c:valAx>
        <c:axId val="56135203"/>
        <c:scaling>
          <c:orientation val="minMax"/>
        </c:scaling>
        <c:axPos val="l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28606866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3575"/>
          <c:y val="0.9405"/>
          <c:w val="0.7255"/>
          <c:h val="0.045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Фактично надійшло податків за 9 міс.2021</a:t>
            </a:r>
          </a:p>
        </c:rich>
      </c:tx>
      <c:layout>
        <c:manualLayout>
          <c:xMode val="factor"/>
          <c:yMode val="factor"/>
          <c:x val="-0.05225"/>
          <c:y val="0.017"/>
        </c:manualLayout>
      </c:layout>
      <c:spPr>
        <a:noFill/>
        <a:ln>
          <a:noFill/>
        </a:ln>
      </c:sp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3"/>
          <c:y val="0.16175"/>
          <c:w val="0.83175"/>
          <c:h val="0.41175"/>
        </c:manualLayout>
      </c:layout>
      <c:pie3DChart>
        <c:varyColors val="1"/>
        <c:ser>
          <c:idx val="0"/>
          <c:order val="0"/>
          <c:tx>
            <c:strRef>
              <c:f>Лист1!$C$4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Лист1!$B$5:$B$10</c:f>
              <c:strCache/>
            </c:strRef>
          </c:cat>
          <c:val>
            <c:numRef>
              <c:f>Лист1!$C$5:$C$10</c:f>
              <c:numCache/>
            </c:numRef>
          </c:val>
        </c:ser>
        <c:ser>
          <c:idx val="1"/>
          <c:order val="1"/>
          <c:tx>
            <c:strRef>
              <c:f>Лист1!$D$4</c:f>
              <c:strCache>
                <c:ptCount val="1"/>
                <c:pt idx="0">
                  <c:v>відсоток від власних надходжень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62993E"/>
              </a:solidFill>
              <a:ln w="3175">
                <a:noFill/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Лист1!$B$5:$B$10</c:f>
              <c:strCache/>
            </c:strRef>
          </c:cat>
          <c:val>
            <c:numRef>
              <c:f>Лист1!$D$5:$D$10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225"/>
          <c:y val="0.64775"/>
          <c:w val="0.54425"/>
          <c:h val="0.33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75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333333"/>
                </a:solidFill>
              </a:rPr>
              <a:t>Виконання дохідної частини бюджету Баришівської селищної ради за 9 місяців 2021 року в порівнянні із  звітним періодом минулого року</a:t>
            </a:r>
          </a:p>
        </c:rich>
      </c:tx>
      <c:layout>
        <c:manualLayout>
          <c:xMode val="factor"/>
          <c:yMode val="factor"/>
          <c:x val="-0.0015"/>
          <c:y val="-0.01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0275"/>
          <c:y val="0.18925"/>
          <c:w val="0.97825"/>
          <c:h val="0.696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Лист2!$C$12</c:f>
              <c:strCache>
                <c:ptCount val="1"/>
                <c:pt idx="0">
                  <c:v>фактично надійшло податків за 9 міс.2020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Лист2!$B$13:$B$18</c:f>
              <c:strCache/>
            </c:strRef>
          </c:cat>
          <c:val>
            <c:numRef>
              <c:f>Лист2!$C$13:$C$18</c:f>
              <c:numCache/>
            </c:numRef>
          </c:val>
        </c:ser>
        <c:ser>
          <c:idx val="1"/>
          <c:order val="1"/>
          <c:tx>
            <c:strRef>
              <c:f>Лист2!$D$12</c:f>
              <c:strCache>
                <c:ptCount val="1"/>
                <c:pt idx="0">
                  <c:v>фактично надійшло податків за 9 міс.2021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Лист2!$B$13:$B$18</c:f>
              <c:strCache/>
            </c:strRef>
          </c:cat>
          <c:val>
            <c:numRef>
              <c:f>Лист2!$D$13:$D$18</c:f>
              <c:numCache/>
            </c:numRef>
          </c:val>
        </c:ser>
        <c:overlap val="-27"/>
        <c:gapWidth val="219"/>
        <c:axId val="35454780"/>
        <c:axId val="50657565"/>
      </c:barChart>
      <c:catAx>
        <c:axId val="3545478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50657565"/>
        <c:crosses val="autoZero"/>
        <c:auto val="1"/>
        <c:lblOffset val="100"/>
        <c:tickLblSkip val="1"/>
        <c:noMultiLvlLbl val="0"/>
      </c:catAx>
      <c:valAx>
        <c:axId val="50657565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5454780"/>
        <c:crossesAt val="1"/>
        <c:crossBetween val="between"/>
        <c:dispUnits/>
      </c:valAx>
      <c:dTable>
        <c:showHorzBorder val="1"/>
        <c:showVertBorder val="1"/>
        <c:showOutline val="1"/>
        <c:showKeys val="1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</c:dTable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"/>
          <c:y val="0.2095"/>
          <c:w val="0.82925"/>
          <c:h val="0.59675"/>
        </c:manualLayout>
      </c:layout>
      <c:pie3DChart>
        <c:varyColors val="1"/>
        <c:ser>
          <c:idx val="0"/>
          <c:order val="0"/>
          <c:tx>
            <c:strRef>
              <c:f>Лист3!$B$4</c:f>
              <c:strCache>
                <c:ptCount val="1"/>
                <c:pt idx="0">
                  <c:v>Податок та збір на доходи фізичних осіб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Лист3!$C$3:$D$3</c:f>
              <c:strCache/>
            </c:strRef>
          </c:cat>
          <c:val>
            <c:numRef>
              <c:f>Лист3!$C$4:$D$4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4025"/>
          <c:y val="0.90675"/>
          <c:w val="0.91725"/>
          <c:h val="0.07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225"/>
          <c:y val="-0.010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8425"/>
          <c:y val="0.18675"/>
          <c:w val="0.829"/>
          <c:h val="0.265"/>
        </c:manualLayout>
      </c:layout>
      <c:pie3DChart>
        <c:varyColors val="1"/>
        <c:ser>
          <c:idx val="0"/>
          <c:order val="0"/>
          <c:tx>
            <c:strRef>
              <c:f>Лист3!$C$23</c:f>
              <c:strCache>
                <c:ptCount val="1"/>
                <c:pt idx="0">
                  <c:v>темп росту % до  9 міс.2020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Лист3!$B$24:$B$29</c:f>
              <c:strCache/>
            </c:strRef>
          </c:cat>
          <c:val>
            <c:numRef>
              <c:f>Лист3!$C$24:$C$29</c:f>
              <c:numCache/>
            </c:numRef>
          </c:val>
        </c:ser>
        <c:ser>
          <c:idx val="1"/>
          <c:order val="1"/>
          <c:tx>
            <c:strRef>
              <c:f>Лист3!$D$23</c:f>
              <c:strCache>
                <c:ptCount val="1"/>
                <c:pt idx="0">
                  <c:v>темп росту +;- до  9 міс.2020</c:v>
                </c:pt>
              </c:strCache>
            </c:strRef>
          </c:tx>
          <c:spPr>
            <a:solidFill>
              <a:srgbClr val="ED7D3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B9BD5"/>
              </a:solidFill>
              <a:ln w="25400">
                <a:solidFill>
                  <a:srgbClr val="FFFFFF"/>
                </a:solidFill>
              </a:ln>
            </c:spPr>
          </c:dPt>
          <c:dPt>
            <c:idx val="1"/>
            <c:spPr>
              <a:solidFill>
                <a:srgbClr val="ED7D31"/>
              </a:solidFill>
              <a:ln w="25400">
                <a:solidFill>
                  <a:srgbClr val="FFFFFF"/>
                </a:solidFill>
              </a:ln>
            </c:spPr>
          </c:dPt>
          <c:dPt>
            <c:idx val="2"/>
            <c:spPr>
              <a:solidFill>
                <a:srgbClr val="A5A5A5"/>
              </a:solidFill>
              <a:ln w="25400">
                <a:solidFill>
                  <a:srgbClr val="FFFFFF"/>
                </a:solidFill>
              </a:ln>
            </c:spPr>
          </c:dPt>
          <c:dPt>
            <c:idx val="3"/>
            <c:spPr>
              <a:solidFill>
                <a:srgbClr val="FFC000"/>
              </a:solidFill>
              <a:ln w="25400">
                <a:solidFill>
                  <a:srgbClr val="FFFFFF"/>
                </a:solidFill>
              </a:ln>
            </c:spPr>
          </c:dPt>
          <c:dPt>
            <c:idx val="4"/>
            <c:spPr>
              <a:solidFill>
                <a:srgbClr val="4472C4"/>
              </a:solidFill>
              <a:ln w="25400">
                <a:solidFill>
                  <a:srgbClr val="FFFFFF"/>
                </a:solidFill>
              </a:ln>
            </c:spPr>
          </c:dPt>
          <c:dPt>
            <c:idx val="5"/>
            <c:spPr>
              <a:solidFill>
                <a:srgbClr val="70AD47"/>
              </a:solidFill>
              <a:ln w="25400">
                <a:solidFill>
                  <a:srgbClr val="FFFFFF"/>
                </a:solidFill>
              </a:ln>
            </c:spPr>
          </c:dP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333333"/>
                    </a:solidFill>
                  </a:defRPr>
                </a:pPr>
              </a:p>
            </c:txPr>
            <c:dLblPos val="bestFit"/>
            <c:showLegendKey val="0"/>
            <c:showVal val="1"/>
            <c:showBubbleSize val="0"/>
            <c:showCatName val="0"/>
            <c:showSerName val="0"/>
            <c:showLeaderLines val="1"/>
            <c:showPercent val="0"/>
            <c:leaderLines>
              <c:spPr>
                <a:ln w="3175">
                  <a:solidFill>
                    <a:srgbClr val="969696"/>
                  </a:solidFill>
                </a:ln>
              </c:spPr>
            </c:leaderLines>
          </c:dLbls>
          <c:cat>
            <c:strRef>
              <c:f>Лист3!$B$24:$B$29</c:f>
              <c:strCache/>
            </c:strRef>
          </c:cat>
          <c:val>
            <c:numRef>
              <c:f>Лист3!$D$24:$D$29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7975"/>
          <c:y val="0.53075"/>
          <c:w val="0.63375"/>
          <c:h val="0.44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333333"/>
              </a:solidFill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504825</xdr:colOff>
      <xdr:row>5</xdr:row>
      <xdr:rowOff>171450</xdr:rowOff>
    </xdr:from>
    <xdr:to>
      <xdr:col>19</xdr:col>
      <xdr:colOff>600075</xdr:colOff>
      <xdr:row>25</xdr:row>
      <xdr:rowOff>133350</xdr:rowOff>
    </xdr:to>
    <xdr:graphicFrame>
      <xdr:nvGraphicFramePr>
        <xdr:cNvPr id="1" name="Диаграмма 1"/>
        <xdr:cNvGraphicFramePr/>
      </xdr:nvGraphicFramePr>
      <xdr:xfrm>
        <a:off x="6734175" y="1838325"/>
        <a:ext cx="6191250" cy="4095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742950</xdr:colOff>
      <xdr:row>14</xdr:row>
      <xdr:rowOff>133350</xdr:rowOff>
    </xdr:from>
    <xdr:to>
      <xdr:col>8</xdr:col>
      <xdr:colOff>561975</xdr:colOff>
      <xdr:row>36</xdr:row>
      <xdr:rowOff>9525</xdr:rowOff>
    </xdr:to>
    <xdr:graphicFrame>
      <xdr:nvGraphicFramePr>
        <xdr:cNvPr id="2" name="Диаграмма 1"/>
        <xdr:cNvGraphicFramePr/>
      </xdr:nvGraphicFramePr>
      <xdr:xfrm>
        <a:off x="1352550" y="4152900"/>
        <a:ext cx="4829175" cy="34385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447675</xdr:colOff>
      <xdr:row>8</xdr:row>
      <xdr:rowOff>285750</xdr:rowOff>
    </xdr:from>
    <xdr:to>
      <xdr:col>16</xdr:col>
      <xdr:colOff>371475</xdr:colOff>
      <xdr:row>23</xdr:row>
      <xdr:rowOff>57150</xdr:rowOff>
    </xdr:to>
    <xdr:graphicFrame>
      <xdr:nvGraphicFramePr>
        <xdr:cNvPr id="1" name="Диаграмма 3"/>
        <xdr:cNvGraphicFramePr/>
      </xdr:nvGraphicFramePr>
      <xdr:xfrm>
        <a:off x="5562600" y="2771775"/>
        <a:ext cx="6019800" cy="4057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514350</xdr:colOff>
      <xdr:row>6</xdr:row>
      <xdr:rowOff>114300</xdr:rowOff>
    </xdr:from>
    <xdr:to>
      <xdr:col>16</xdr:col>
      <xdr:colOff>209550</xdr:colOff>
      <xdr:row>21</xdr:row>
      <xdr:rowOff>104775</xdr:rowOff>
    </xdr:to>
    <xdr:graphicFrame>
      <xdr:nvGraphicFramePr>
        <xdr:cNvPr id="1" name="Диаграмма 2"/>
        <xdr:cNvGraphicFramePr/>
      </xdr:nvGraphicFramePr>
      <xdr:xfrm>
        <a:off x="6753225" y="2143125"/>
        <a:ext cx="4572000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466725</xdr:colOff>
      <xdr:row>24</xdr:row>
      <xdr:rowOff>19050</xdr:rowOff>
    </xdr:from>
    <xdr:to>
      <xdr:col>16</xdr:col>
      <xdr:colOff>123825</xdr:colOff>
      <xdr:row>35</xdr:row>
      <xdr:rowOff>152400</xdr:rowOff>
    </xdr:to>
    <xdr:graphicFrame>
      <xdr:nvGraphicFramePr>
        <xdr:cNvPr id="2" name="Диаграмма 1"/>
        <xdr:cNvGraphicFramePr/>
      </xdr:nvGraphicFramePr>
      <xdr:xfrm>
        <a:off x="6705600" y="5591175"/>
        <a:ext cx="453390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0"/>
  <sheetViews>
    <sheetView tabSelected="1" workbookViewId="0" topLeftCell="C1">
      <selection activeCell="H89" sqref="H89"/>
    </sheetView>
  </sheetViews>
  <sheetFormatPr defaultColWidth="9.140625" defaultRowHeight="12.75"/>
  <cols>
    <col min="1" max="1" width="8.8515625" style="0" hidden="1" customWidth="1"/>
    <col min="2" max="2" width="2.7109375" style="0" hidden="1" customWidth="1"/>
    <col min="3" max="3" width="10.57421875" style="0" customWidth="1"/>
    <col min="4" max="4" width="34.57421875" style="0" customWidth="1"/>
    <col min="5" max="5" width="11.8515625" style="0" customWidth="1"/>
    <col min="6" max="6" width="14.7109375" style="0" customWidth="1"/>
    <col min="7" max="7" width="13.7109375" style="0" customWidth="1"/>
    <col min="8" max="8" width="12.8515625" style="0" customWidth="1"/>
    <col min="9" max="9" width="13.421875" style="0" customWidth="1"/>
  </cols>
  <sheetData>
    <row r="1" spans="1:9" ht="26.25" customHeight="1">
      <c r="A1" s="1"/>
      <c r="B1" s="1"/>
      <c r="C1" s="1"/>
      <c r="D1" s="1"/>
      <c r="E1" s="1"/>
      <c r="F1" s="61" t="s">
        <v>224</v>
      </c>
      <c r="G1" s="62"/>
      <c r="H1" s="62"/>
      <c r="I1" s="62"/>
    </row>
    <row r="2" spans="1:9" ht="15.75" customHeight="1">
      <c r="A2" s="1"/>
      <c r="B2" s="77" t="s">
        <v>220</v>
      </c>
      <c r="C2" s="77"/>
      <c r="D2" s="77"/>
      <c r="E2" s="77"/>
      <c r="F2" s="77"/>
      <c r="G2" s="77"/>
      <c r="H2" s="77"/>
      <c r="I2" s="77"/>
    </row>
    <row r="3" spans="1:9" ht="19.5" customHeight="1">
      <c r="A3" s="1"/>
      <c r="B3" s="78" t="s">
        <v>221</v>
      </c>
      <c r="C3" s="78"/>
      <c r="D3" s="78"/>
      <c r="E3" s="78"/>
      <c r="F3" s="78"/>
      <c r="G3" s="78"/>
      <c r="H3" s="78"/>
      <c r="I3" s="78"/>
    </row>
    <row r="4" spans="1:9" ht="4.5" customHeight="1">
      <c r="A4" s="1"/>
      <c r="B4" s="76"/>
      <c r="C4" s="76"/>
      <c r="D4" s="76"/>
      <c r="E4" s="76"/>
      <c r="F4" s="76"/>
      <c r="G4" s="76"/>
      <c r="H4" s="76"/>
      <c r="I4" s="76"/>
    </row>
    <row r="5" spans="1:9" ht="24" customHeight="1">
      <c r="A5" s="1"/>
      <c r="B5" s="3"/>
      <c r="C5" s="69" t="s">
        <v>1</v>
      </c>
      <c r="D5" s="69" t="s">
        <v>2</v>
      </c>
      <c r="E5" s="69" t="s">
        <v>140</v>
      </c>
      <c r="F5" s="69" t="s">
        <v>141</v>
      </c>
      <c r="G5" s="70" t="s">
        <v>202</v>
      </c>
      <c r="H5" s="71" t="s">
        <v>142</v>
      </c>
      <c r="I5" s="72"/>
    </row>
    <row r="6" spans="1:9" ht="42.75" customHeight="1">
      <c r="A6" s="1"/>
      <c r="B6" s="3"/>
      <c r="C6" s="70"/>
      <c r="D6" s="70"/>
      <c r="E6" s="70"/>
      <c r="F6" s="70"/>
      <c r="G6" s="75"/>
      <c r="H6" s="54" t="s">
        <v>143</v>
      </c>
      <c r="I6" s="54" t="s">
        <v>144</v>
      </c>
    </row>
    <row r="7" spans="1:9" ht="12.75" customHeight="1">
      <c r="A7" s="1"/>
      <c r="B7" s="2" t="s">
        <v>0</v>
      </c>
      <c r="C7" s="13" t="s">
        <v>3</v>
      </c>
      <c r="D7" s="14" t="s">
        <v>4</v>
      </c>
      <c r="E7" s="20">
        <v>161564988</v>
      </c>
      <c r="F7" s="30">
        <v>170064991</v>
      </c>
      <c r="G7" s="30">
        <v>124678104.79</v>
      </c>
      <c r="H7" s="5">
        <f>SUM(G7/E7*100)</f>
        <v>77.16901188393615</v>
      </c>
      <c r="I7" s="5">
        <f>SUM(G7/F7*100)</f>
        <v>73.31203445040609</v>
      </c>
    </row>
    <row r="8" spans="1:9" ht="30.75" customHeight="1">
      <c r="A8" s="1"/>
      <c r="B8" s="2" t="s">
        <v>0</v>
      </c>
      <c r="C8" s="13" t="s">
        <v>5</v>
      </c>
      <c r="D8" s="14" t="s">
        <v>6</v>
      </c>
      <c r="E8" s="20">
        <v>97092288</v>
      </c>
      <c r="F8" s="30">
        <v>101397091</v>
      </c>
      <c r="G8" s="30">
        <v>71780005.7</v>
      </c>
      <c r="H8" s="5">
        <f aca="true" t="shared" si="0" ref="H8:H76">SUM(G8/E8*100)</f>
        <v>73.92966751386064</v>
      </c>
      <c r="I8" s="5">
        <f aca="true" t="shared" si="1" ref="I8:I76">SUM(G8/F8*100)</f>
        <v>70.79099113405532</v>
      </c>
    </row>
    <row r="9" spans="1:9" ht="15.75" customHeight="1">
      <c r="A9" s="1"/>
      <c r="B9" s="2" t="s">
        <v>0</v>
      </c>
      <c r="C9" s="13" t="s">
        <v>7</v>
      </c>
      <c r="D9" s="14" t="s">
        <v>8</v>
      </c>
      <c r="E9" s="20">
        <v>97004488</v>
      </c>
      <c r="F9" s="30">
        <v>101309291</v>
      </c>
      <c r="G9" s="30">
        <v>71725808.68</v>
      </c>
      <c r="H9" s="5">
        <f t="shared" si="0"/>
        <v>73.9407115679019</v>
      </c>
      <c r="I9" s="5">
        <f t="shared" si="1"/>
        <v>70.79884576430409</v>
      </c>
    </row>
    <row r="10" spans="1:9" ht="49.5" customHeight="1">
      <c r="A10" s="1"/>
      <c r="B10" s="1"/>
      <c r="C10" s="15" t="s">
        <v>9</v>
      </c>
      <c r="D10" s="16" t="s">
        <v>10</v>
      </c>
      <c r="E10" s="21">
        <v>73793088</v>
      </c>
      <c r="F10" s="21">
        <v>78097891</v>
      </c>
      <c r="G10" s="21">
        <v>58768248.37</v>
      </c>
      <c r="H10" s="4">
        <f t="shared" si="0"/>
        <v>79.63923175297936</v>
      </c>
      <c r="I10" s="4">
        <f t="shared" si="1"/>
        <v>75.24946911818655</v>
      </c>
    </row>
    <row r="11" spans="1:9" ht="74.25" customHeight="1">
      <c r="A11" s="1"/>
      <c r="B11" s="1"/>
      <c r="C11" s="15" t="s">
        <v>11</v>
      </c>
      <c r="D11" s="16" t="s">
        <v>12</v>
      </c>
      <c r="E11" s="21">
        <v>2001000</v>
      </c>
      <c r="F11" s="21">
        <v>2001000</v>
      </c>
      <c r="G11" s="21">
        <v>1119773.02</v>
      </c>
      <c r="H11" s="4">
        <f t="shared" si="0"/>
        <v>55.96067066466767</v>
      </c>
      <c r="I11" s="4">
        <f t="shared" si="1"/>
        <v>55.96067066466767</v>
      </c>
    </row>
    <row r="12" spans="1:9" ht="48.75" customHeight="1">
      <c r="A12" s="1"/>
      <c r="B12" s="1"/>
      <c r="C12" s="15" t="s">
        <v>13</v>
      </c>
      <c r="D12" s="16" t="s">
        <v>14</v>
      </c>
      <c r="E12" s="21">
        <v>18927000</v>
      </c>
      <c r="F12" s="21">
        <v>18927000</v>
      </c>
      <c r="G12" s="21">
        <v>10386121</v>
      </c>
      <c r="H12" s="4">
        <f t="shared" si="0"/>
        <v>54.874628837111004</v>
      </c>
      <c r="I12" s="4">
        <f t="shared" si="1"/>
        <v>54.874628837111004</v>
      </c>
    </row>
    <row r="13" spans="1:9" ht="39.75" customHeight="1">
      <c r="A13" s="1"/>
      <c r="B13" s="1"/>
      <c r="C13" s="15" t="s">
        <v>15</v>
      </c>
      <c r="D13" s="16" t="s">
        <v>16</v>
      </c>
      <c r="E13" s="21">
        <v>2283400</v>
      </c>
      <c r="F13" s="21">
        <v>2283400</v>
      </c>
      <c r="G13" s="21">
        <v>1451666.29</v>
      </c>
      <c r="H13" s="4">
        <f t="shared" si="0"/>
        <v>63.57476964176229</v>
      </c>
      <c r="I13" s="4">
        <f t="shared" si="1"/>
        <v>63.57476964176229</v>
      </c>
    </row>
    <row r="14" spans="1:9" ht="12.75" customHeight="1">
      <c r="A14" s="1"/>
      <c r="B14" s="2" t="s">
        <v>0</v>
      </c>
      <c r="C14" s="13" t="s">
        <v>17</v>
      </c>
      <c r="D14" s="14" t="s">
        <v>18</v>
      </c>
      <c r="E14" s="20">
        <v>87800</v>
      </c>
      <c r="F14" s="30">
        <v>87800</v>
      </c>
      <c r="G14" s="30">
        <v>54197.02</v>
      </c>
      <c r="H14" s="5">
        <f t="shared" si="0"/>
        <v>61.727813211845096</v>
      </c>
      <c r="I14" s="5">
        <f t="shared" si="1"/>
        <v>61.727813211845096</v>
      </c>
    </row>
    <row r="15" spans="1:9" ht="24.75" customHeight="1">
      <c r="A15" s="1"/>
      <c r="B15" s="1"/>
      <c r="C15" s="15" t="s">
        <v>19</v>
      </c>
      <c r="D15" s="16" t="s">
        <v>20</v>
      </c>
      <c r="E15" s="21">
        <v>87800</v>
      </c>
      <c r="F15" s="21">
        <v>87800</v>
      </c>
      <c r="G15" s="30">
        <v>54197.02</v>
      </c>
      <c r="H15" s="4">
        <f t="shared" si="0"/>
        <v>61.727813211845096</v>
      </c>
      <c r="I15" s="4">
        <f t="shared" si="1"/>
        <v>61.727813211845096</v>
      </c>
    </row>
    <row r="16" spans="1:9" ht="24.75" customHeight="1">
      <c r="A16" s="1"/>
      <c r="B16" s="2" t="s">
        <v>0</v>
      </c>
      <c r="C16" s="13" t="s">
        <v>21</v>
      </c>
      <c r="D16" s="14" t="s">
        <v>22</v>
      </c>
      <c r="E16" s="20">
        <v>287900</v>
      </c>
      <c r="F16" s="30">
        <v>413100</v>
      </c>
      <c r="G16" s="30">
        <v>466335.43</v>
      </c>
      <c r="H16" s="5">
        <f t="shared" si="0"/>
        <v>161.97826675929142</v>
      </c>
      <c r="I16" s="5">
        <f t="shared" si="1"/>
        <v>112.88681433067053</v>
      </c>
    </row>
    <row r="17" spans="1:9" ht="22.5" customHeight="1">
      <c r="A17" s="1"/>
      <c r="B17" s="2" t="s">
        <v>0</v>
      </c>
      <c r="C17" s="13" t="s">
        <v>23</v>
      </c>
      <c r="D17" s="14" t="s">
        <v>24</v>
      </c>
      <c r="E17" s="20">
        <v>199700</v>
      </c>
      <c r="F17" s="30">
        <v>324900</v>
      </c>
      <c r="G17" s="30">
        <v>233769.82</v>
      </c>
      <c r="H17" s="5">
        <f t="shared" si="0"/>
        <v>117.06050075112668</v>
      </c>
      <c r="I17" s="5">
        <f t="shared" si="1"/>
        <v>71.95131425053863</v>
      </c>
    </row>
    <row r="18" spans="1:9" ht="51.75" customHeight="1">
      <c r="A18" s="1"/>
      <c r="B18" s="1"/>
      <c r="C18" s="15" t="s">
        <v>190</v>
      </c>
      <c r="D18" s="16" t="s">
        <v>191</v>
      </c>
      <c r="E18" s="21">
        <v>0</v>
      </c>
      <c r="F18" s="21">
        <v>125200</v>
      </c>
      <c r="G18" s="21">
        <v>161532.99</v>
      </c>
      <c r="H18" s="4"/>
      <c r="I18" s="4"/>
    </row>
    <row r="19" spans="1:9" ht="66" customHeight="1">
      <c r="A19" s="1"/>
      <c r="B19" s="2" t="s">
        <v>0</v>
      </c>
      <c r="C19" s="15" t="s">
        <v>25</v>
      </c>
      <c r="D19" s="16" t="s">
        <v>26</v>
      </c>
      <c r="E19" s="21">
        <v>199700</v>
      </c>
      <c r="F19" s="21">
        <v>199700</v>
      </c>
      <c r="G19" s="21">
        <v>72236.83</v>
      </c>
      <c r="H19" s="5">
        <f t="shared" si="0"/>
        <v>36.172674011016525</v>
      </c>
      <c r="I19" s="5">
        <f t="shared" si="1"/>
        <v>36.172674011016525</v>
      </c>
    </row>
    <row r="20" spans="1:9" ht="31.5" customHeight="1">
      <c r="A20" s="1"/>
      <c r="B20" s="1"/>
      <c r="C20" s="13" t="s">
        <v>27</v>
      </c>
      <c r="D20" s="14" t="s">
        <v>28</v>
      </c>
      <c r="E20" s="20">
        <v>3100</v>
      </c>
      <c r="F20" s="30">
        <v>3100</v>
      </c>
      <c r="G20" s="30">
        <v>6051.94</v>
      </c>
      <c r="H20" s="4">
        <f t="shared" si="0"/>
        <v>195.22387096774193</v>
      </c>
      <c r="I20" s="4">
        <f t="shared" si="1"/>
        <v>195.22387096774193</v>
      </c>
    </row>
    <row r="21" spans="1:9" ht="28.5" customHeight="1">
      <c r="A21" s="1"/>
      <c r="B21" s="2" t="s">
        <v>0</v>
      </c>
      <c r="C21" s="15" t="s">
        <v>29</v>
      </c>
      <c r="D21" s="16" t="s">
        <v>30</v>
      </c>
      <c r="E21" s="21">
        <v>3100</v>
      </c>
      <c r="F21" s="21">
        <v>3100</v>
      </c>
      <c r="G21" s="30">
        <v>6051.94</v>
      </c>
      <c r="H21" s="5">
        <f t="shared" si="0"/>
        <v>195.22387096774193</v>
      </c>
      <c r="I21" s="5">
        <f t="shared" si="1"/>
        <v>195.22387096774193</v>
      </c>
    </row>
    <row r="22" spans="1:9" ht="28.5" customHeight="1">
      <c r="A22" s="1"/>
      <c r="B22" s="1"/>
      <c r="C22" s="13" t="s">
        <v>31</v>
      </c>
      <c r="D22" s="14" t="s">
        <v>192</v>
      </c>
      <c r="E22" s="20">
        <v>85100</v>
      </c>
      <c r="F22" s="30">
        <v>13000</v>
      </c>
      <c r="G22" s="30">
        <v>9823.67</v>
      </c>
      <c r="H22" s="4">
        <f t="shared" si="0"/>
        <v>11.54367802585194</v>
      </c>
      <c r="I22" s="4">
        <f t="shared" si="1"/>
        <v>75.5666923076923</v>
      </c>
    </row>
    <row r="23" spans="1:9" ht="39" customHeight="1">
      <c r="A23" s="1"/>
      <c r="B23" s="2" t="s">
        <v>0</v>
      </c>
      <c r="C23" s="15" t="s">
        <v>32</v>
      </c>
      <c r="D23" s="16" t="s">
        <v>193</v>
      </c>
      <c r="E23" s="21">
        <v>13000</v>
      </c>
      <c r="F23" s="21">
        <v>13000</v>
      </c>
      <c r="G23" s="21">
        <v>9823.67</v>
      </c>
      <c r="H23" s="5"/>
      <c r="I23" s="5"/>
    </row>
    <row r="24" spans="1:9" ht="28.5" customHeight="1">
      <c r="A24" s="1"/>
      <c r="B24" s="2" t="s">
        <v>0</v>
      </c>
      <c r="C24" s="13" t="s">
        <v>194</v>
      </c>
      <c r="D24" s="14" t="s">
        <v>195</v>
      </c>
      <c r="E24" s="20">
        <v>72100</v>
      </c>
      <c r="F24" s="30">
        <v>72100</v>
      </c>
      <c r="G24" s="30">
        <v>216690</v>
      </c>
      <c r="H24" s="5">
        <f t="shared" si="0"/>
        <v>300.5409153952843</v>
      </c>
      <c r="I24" s="5">
        <f t="shared" si="1"/>
        <v>300.5409153952843</v>
      </c>
    </row>
    <row r="25" spans="1:9" ht="36.75" customHeight="1">
      <c r="A25" s="1"/>
      <c r="B25" s="1"/>
      <c r="C25" s="15" t="s">
        <v>196</v>
      </c>
      <c r="D25" s="16" t="s">
        <v>180</v>
      </c>
      <c r="E25" s="21">
        <v>72100</v>
      </c>
      <c r="F25" s="21">
        <v>72100</v>
      </c>
      <c r="G25" s="30">
        <v>216690</v>
      </c>
      <c r="H25" s="5">
        <f t="shared" si="0"/>
        <v>300.5409153952843</v>
      </c>
      <c r="I25" s="5">
        <f t="shared" si="1"/>
        <v>300.5409153952843</v>
      </c>
    </row>
    <row r="26" spans="1:9" ht="15.75" customHeight="1">
      <c r="A26" s="1"/>
      <c r="B26" s="2" t="s">
        <v>0</v>
      </c>
      <c r="C26" s="13" t="s">
        <v>33</v>
      </c>
      <c r="D26" s="14" t="s">
        <v>34</v>
      </c>
      <c r="E26" s="20">
        <v>9632100</v>
      </c>
      <c r="F26" s="30">
        <v>10894000</v>
      </c>
      <c r="G26" s="30">
        <v>7358483.3</v>
      </c>
      <c r="H26" s="4">
        <f t="shared" si="0"/>
        <v>76.39542052096635</v>
      </c>
      <c r="I26" s="4">
        <f t="shared" si="1"/>
        <v>67.54620249678722</v>
      </c>
    </row>
    <row r="27" spans="1:9" ht="27" customHeight="1">
      <c r="A27" s="1"/>
      <c r="B27" s="1"/>
      <c r="C27" s="13" t="s">
        <v>35</v>
      </c>
      <c r="D27" s="14" t="s">
        <v>36</v>
      </c>
      <c r="E27" s="20">
        <v>1300000</v>
      </c>
      <c r="F27" s="30">
        <v>1669400</v>
      </c>
      <c r="G27" s="30">
        <v>969488.72</v>
      </c>
      <c r="H27" s="5">
        <f t="shared" si="0"/>
        <v>74.57605538461539</v>
      </c>
      <c r="I27" s="5">
        <f t="shared" si="1"/>
        <v>58.074081706002154</v>
      </c>
    </row>
    <row r="28" spans="1:9" ht="15" customHeight="1">
      <c r="A28" s="1"/>
      <c r="B28" s="2" t="s">
        <v>0</v>
      </c>
      <c r="C28" s="15" t="s">
        <v>37</v>
      </c>
      <c r="D28" s="16" t="s">
        <v>38</v>
      </c>
      <c r="E28" s="21">
        <v>1300000</v>
      </c>
      <c r="F28" s="21">
        <v>1669400</v>
      </c>
      <c r="G28" s="30">
        <v>969488.72</v>
      </c>
      <c r="H28" s="4">
        <f t="shared" si="0"/>
        <v>74.57605538461539</v>
      </c>
      <c r="I28" s="4">
        <f t="shared" si="1"/>
        <v>58.074081706002154</v>
      </c>
    </row>
    <row r="29" spans="1:9" ht="41.25" customHeight="1">
      <c r="A29" s="1"/>
      <c r="B29" s="1"/>
      <c r="C29" s="13" t="s">
        <v>39</v>
      </c>
      <c r="D29" s="14" t="s">
        <v>40</v>
      </c>
      <c r="E29" s="20">
        <v>4800000</v>
      </c>
      <c r="F29" s="30">
        <v>5692500</v>
      </c>
      <c r="G29" s="30">
        <v>3292567.24</v>
      </c>
      <c r="H29" s="5">
        <f t="shared" si="0"/>
        <v>68.59515083333334</v>
      </c>
      <c r="I29" s="5">
        <f t="shared" si="1"/>
        <v>57.840443390426</v>
      </c>
    </row>
    <row r="30" spans="1:9" ht="15" customHeight="1">
      <c r="A30" s="1"/>
      <c r="B30" s="2" t="s">
        <v>0</v>
      </c>
      <c r="C30" s="15" t="s">
        <v>41</v>
      </c>
      <c r="D30" s="16" t="s">
        <v>38</v>
      </c>
      <c r="E30" s="21">
        <v>4800000</v>
      </c>
      <c r="F30" s="21">
        <v>5692500</v>
      </c>
      <c r="G30" s="30">
        <v>3292567.24</v>
      </c>
      <c r="H30" s="4">
        <f t="shared" si="0"/>
        <v>68.59515083333334</v>
      </c>
      <c r="I30" s="4">
        <f t="shared" si="1"/>
        <v>57.840443390426</v>
      </c>
    </row>
    <row r="31" spans="1:9" ht="12.75" customHeight="1">
      <c r="A31" s="1"/>
      <c r="B31" s="2" t="s">
        <v>0</v>
      </c>
      <c r="C31" s="13" t="s">
        <v>42</v>
      </c>
      <c r="D31" s="14" t="s">
        <v>43</v>
      </c>
      <c r="E31" s="20">
        <v>3532100</v>
      </c>
      <c r="F31" s="30">
        <v>3532100</v>
      </c>
      <c r="G31" s="30">
        <v>3096427.34</v>
      </c>
      <c r="H31" s="5">
        <f t="shared" si="0"/>
        <v>87.66533620225927</v>
      </c>
      <c r="I31" s="5">
        <f t="shared" si="1"/>
        <v>87.66533620225927</v>
      </c>
    </row>
    <row r="32" spans="1:9" ht="26.25" customHeight="1">
      <c r="A32" s="1"/>
      <c r="B32" s="1"/>
      <c r="C32" s="56"/>
      <c r="D32" s="57"/>
      <c r="E32" s="58"/>
      <c r="F32" s="61" t="s">
        <v>225</v>
      </c>
      <c r="G32" s="62"/>
      <c r="H32" s="62"/>
      <c r="I32" s="62"/>
    </row>
    <row r="33" spans="1:9" ht="36" customHeight="1">
      <c r="A33" s="1"/>
      <c r="B33" s="1"/>
      <c r="C33" s="15" t="s">
        <v>42</v>
      </c>
      <c r="D33" s="16" t="s">
        <v>43</v>
      </c>
      <c r="E33" s="21">
        <v>3532100</v>
      </c>
      <c r="F33" s="21">
        <v>3532100</v>
      </c>
      <c r="G33" s="30">
        <v>3096427.34</v>
      </c>
      <c r="H33" s="5">
        <f t="shared" si="0"/>
        <v>87.66533620225927</v>
      </c>
      <c r="I33" s="5">
        <f t="shared" si="1"/>
        <v>87.66533620225927</v>
      </c>
    </row>
    <row r="34" spans="1:9" ht="38.25" customHeight="1">
      <c r="A34" s="1"/>
      <c r="B34" s="1"/>
      <c r="C34" s="13" t="s">
        <v>44</v>
      </c>
      <c r="D34" s="14" t="s">
        <v>197</v>
      </c>
      <c r="E34" s="20">
        <v>54552700</v>
      </c>
      <c r="F34" s="30">
        <v>57360800</v>
      </c>
      <c r="G34" s="30">
        <v>45073280.36</v>
      </c>
      <c r="H34" s="4">
        <f t="shared" si="0"/>
        <v>82.6233721887276</v>
      </c>
      <c r="I34" s="4">
        <f t="shared" si="1"/>
        <v>78.57854207054295</v>
      </c>
    </row>
    <row r="35" spans="1:9" ht="15.75" customHeight="1">
      <c r="A35" s="1"/>
      <c r="B35" s="1"/>
      <c r="C35" s="13" t="s">
        <v>45</v>
      </c>
      <c r="D35" s="14" t="s">
        <v>46</v>
      </c>
      <c r="E35" s="20">
        <v>26353100</v>
      </c>
      <c r="F35" s="30">
        <v>28561600</v>
      </c>
      <c r="G35" s="30">
        <v>21192455.76</v>
      </c>
      <c r="H35" s="4">
        <f t="shared" si="0"/>
        <v>80.41731621706745</v>
      </c>
      <c r="I35" s="4">
        <f t="shared" si="1"/>
        <v>74.19911965716207</v>
      </c>
    </row>
    <row r="36" spans="1:9" ht="49.5" customHeight="1">
      <c r="A36" s="1"/>
      <c r="B36" s="1"/>
      <c r="C36" s="15" t="s">
        <v>47</v>
      </c>
      <c r="D36" s="16" t="s">
        <v>48</v>
      </c>
      <c r="E36" s="21">
        <v>253400</v>
      </c>
      <c r="F36" s="21">
        <v>253400</v>
      </c>
      <c r="G36" s="21">
        <v>171204.84</v>
      </c>
      <c r="H36" s="4">
        <f t="shared" si="0"/>
        <v>67.56307813733228</v>
      </c>
      <c r="I36" s="4">
        <f t="shared" si="1"/>
        <v>67.56307813733228</v>
      </c>
    </row>
    <row r="37" spans="1:9" ht="51.75" customHeight="1">
      <c r="A37" s="1"/>
      <c r="B37" s="1"/>
      <c r="C37" s="15" t="s">
        <v>49</v>
      </c>
      <c r="D37" s="16" t="s">
        <v>50</v>
      </c>
      <c r="E37" s="21">
        <v>44000</v>
      </c>
      <c r="F37" s="21">
        <v>44000</v>
      </c>
      <c r="G37" s="21">
        <v>7243.08</v>
      </c>
      <c r="H37" s="4">
        <f t="shared" si="0"/>
        <v>16.461545454545455</v>
      </c>
      <c r="I37" s="4">
        <f t="shared" si="1"/>
        <v>16.461545454545455</v>
      </c>
    </row>
    <row r="38" spans="1:9" ht="51" customHeight="1">
      <c r="A38" s="1"/>
      <c r="B38" s="1"/>
      <c r="C38" s="15" t="s">
        <v>51</v>
      </c>
      <c r="D38" s="16" t="s">
        <v>52</v>
      </c>
      <c r="E38" s="21">
        <v>183300</v>
      </c>
      <c r="F38" s="21">
        <v>183300</v>
      </c>
      <c r="G38" s="21">
        <v>214878.08</v>
      </c>
      <c r="H38" s="4">
        <f t="shared" si="0"/>
        <v>117.22753955264594</v>
      </c>
      <c r="I38" s="4">
        <f t="shared" si="1"/>
        <v>117.22753955264594</v>
      </c>
    </row>
    <row r="39" spans="1:9" ht="51.75" customHeight="1">
      <c r="A39" s="1"/>
      <c r="B39" s="1"/>
      <c r="C39" s="15" t="s">
        <v>53</v>
      </c>
      <c r="D39" s="16" t="s">
        <v>146</v>
      </c>
      <c r="E39" s="21">
        <v>4050500</v>
      </c>
      <c r="F39" s="21">
        <v>4050500</v>
      </c>
      <c r="G39" s="21">
        <v>3632597.16</v>
      </c>
      <c r="H39" s="4">
        <f t="shared" si="0"/>
        <v>89.68268510060486</v>
      </c>
      <c r="I39" s="4">
        <f t="shared" si="1"/>
        <v>89.68268510060486</v>
      </c>
    </row>
    <row r="40" spans="1:9" ht="12.75" customHeight="1">
      <c r="A40" s="1"/>
      <c r="B40" s="1"/>
      <c r="C40" s="15" t="s">
        <v>54</v>
      </c>
      <c r="D40" s="16" t="s">
        <v>55</v>
      </c>
      <c r="E40" s="21">
        <v>4828000</v>
      </c>
      <c r="F40" s="21">
        <v>6147400</v>
      </c>
      <c r="G40" s="21">
        <v>4980607.34</v>
      </c>
      <c r="H40" s="4">
        <f t="shared" si="0"/>
        <v>103.16088111019054</v>
      </c>
      <c r="I40" s="4">
        <f t="shared" si="1"/>
        <v>81.01973744997885</v>
      </c>
    </row>
    <row r="41" spans="1:9" ht="12.75" customHeight="1">
      <c r="A41" s="1"/>
      <c r="B41" s="1"/>
      <c r="C41" s="15" t="s">
        <v>56</v>
      </c>
      <c r="D41" s="16" t="s">
        <v>57</v>
      </c>
      <c r="E41" s="21">
        <v>13772000</v>
      </c>
      <c r="F41" s="21">
        <v>14661100</v>
      </c>
      <c r="G41" s="21">
        <v>9915025.7</v>
      </c>
      <c r="H41" s="4">
        <f t="shared" si="0"/>
        <v>71.99408727853616</v>
      </c>
      <c r="I41" s="4">
        <f t="shared" si="1"/>
        <v>67.62811589853422</v>
      </c>
    </row>
    <row r="42" spans="1:9" ht="12.75" customHeight="1">
      <c r="A42" s="1"/>
      <c r="B42" s="1"/>
      <c r="C42" s="15" t="s">
        <v>58</v>
      </c>
      <c r="D42" s="16" t="s">
        <v>59</v>
      </c>
      <c r="E42" s="21">
        <v>1324000</v>
      </c>
      <c r="F42" s="21">
        <v>1324000</v>
      </c>
      <c r="G42" s="21">
        <v>746457.46</v>
      </c>
      <c r="H42" s="4">
        <f t="shared" si="0"/>
        <v>56.378962235649546</v>
      </c>
      <c r="I42" s="4">
        <f t="shared" si="1"/>
        <v>56.378962235649546</v>
      </c>
    </row>
    <row r="43" spans="1:9" ht="12.75" customHeight="1">
      <c r="A43" s="1"/>
      <c r="B43" s="2" t="s">
        <v>0</v>
      </c>
      <c r="C43" s="15" t="s">
        <v>60</v>
      </c>
      <c r="D43" s="16" t="s">
        <v>61</v>
      </c>
      <c r="E43" s="21">
        <v>1894200</v>
      </c>
      <c r="F43" s="21">
        <v>1894200</v>
      </c>
      <c r="G43" s="21">
        <v>1511453.43</v>
      </c>
      <c r="H43" s="5">
        <f t="shared" si="0"/>
        <v>79.79376148242001</v>
      </c>
      <c r="I43" s="5">
        <f t="shared" si="1"/>
        <v>79.79376148242001</v>
      </c>
    </row>
    <row r="44" spans="1:9" ht="12.75" customHeight="1">
      <c r="A44" s="1"/>
      <c r="B44" s="1"/>
      <c r="C44" s="15" t="s">
        <v>62</v>
      </c>
      <c r="D44" s="16" t="s">
        <v>63</v>
      </c>
      <c r="E44" s="21">
        <v>200</v>
      </c>
      <c r="F44" s="21">
        <v>200</v>
      </c>
      <c r="G44" s="21">
        <v>488.67</v>
      </c>
      <c r="H44" s="5">
        <f t="shared" si="0"/>
        <v>244.335</v>
      </c>
      <c r="I44" s="5">
        <f t="shared" si="1"/>
        <v>244.335</v>
      </c>
    </row>
    <row r="45" spans="1:9" ht="12.75" customHeight="1">
      <c r="A45" s="1"/>
      <c r="B45" s="2" t="s">
        <v>0</v>
      </c>
      <c r="C45" s="15" t="s">
        <v>64</v>
      </c>
      <c r="D45" s="16" t="s">
        <v>65</v>
      </c>
      <c r="E45" s="21">
        <v>3500</v>
      </c>
      <c r="F45" s="21">
        <v>3500</v>
      </c>
      <c r="G45" s="21">
        <v>12500</v>
      </c>
      <c r="H45" s="4">
        <f t="shared" si="0"/>
        <v>357.14285714285717</v>
      </c>
      <c r="I45" s="4">
        <f t="shared" si="1"/>
        <v>357.14285714285717</v>
      </c>
    </row>
    <row r="46" spans="1:9" ht="12.75" customHeight="1">
      <c r="A46" s="1"/>
      <c r="B46" s="1"/>
      <c r="C46" s="13" t="s">
        <v>66</v>
      </c>
      <c r="D46" s="14" t="s">
        <v>67</v>
      </c>
      <c r="E46" s="20">
        <v>9000</v>
      </c>
      <c r="F46" s="30">
        <v>9000</v>
      </c>
      <c r="G46" s="30">
        <v>19600</v>
      </c>
      <c r="H46" s="5">
        <f t="shared" si="0"/>
        <v>217.77777777777777</v>
      </c>
      <c r="I46" s="5">
        <f t="shared" si="1"/>
        <v>217.77777777777777</v>
      </c>
    </row>
    <row r="47" spans="1:9" ht="12.75" customHeight="1">
      <c r="A47" s="1"/>
      <c r="B47" s="1"/>
      <c r="C47" s="15" t="s">
        <v>68</v>
      </c>
      <c r="D47" s="16" t="s">
        <v>69</v>
      </c>
      <c r="E47" s="21">
        <v>9000</v>
      </c>
      <c r="F47" s="21">
        <v>9000</v>
      </c>
      <c r="G47" s="21">
        <v>19600</v>
      </c>
      <c r="H47" s="4">
        <f t="shared" si="0"/>
        <v>217.77777777777777</v>
      </c>
      <c r="I47" s="4">
        <f t="shared" si="1"/>
        <v>217.77777777777777</v>
      </c>
    </row>
    <row r="48" spans="1:9" ht="18.75" customHeight="1">
      <c r="A48" s="1"/>
      <c r="B48" s="1"/>
      <c r="C48" s="13" t="s">
        <v>70</v>
      </c>
      <c r="D48" s="14" t="s">
        <v>71</v>
      </c>
      <c r="E48" s="20">
        <v>28190600</v>
      </c>
      <c r="F48" s="30">
        <v>28790200</v>
      </c>
      <c r="G48" s="30">
        <v>23861224.6</v>
      </c>
      <c r="H48" s="44">
        <f t="shared" si="0"/>
        <v>84.64248579313673</v>
      </c>
      <c r="I48" s="44">
        <f t="shared" si="1"/>
        <v>82.87967641766991</v>
      </c>
    </row>
    <row r="49" spans="1:9" ht="14.25" customHeight="1">
      <c r="A49" s="1"/>
      <c r="B49" s="2" t="s">
        <v>0</v>
      </c>
      <c r="C49" s="15" t="s">
        <v>72</v>
      </c>
      <c r="D49" s="16" t="s">
        <v>73</v>
      </c>
      <c r="E49" s="21">
        <v>1915300</v>
      </c>
      <c r="F49" s="21">
        <v>1915300</v>
      </c>
      <c r="G49" s="21">
        <v>1987610.28</v>
      </c>
      <c r="H49" s="4">
        <f t="shared" si="0"/>
        <v>103.775402286848</v>
      </c>
      <c r="I49" s="4">
        <f t="shared" si="1"/>
        <v>103.775402286848</v>
      </c>
    </row>
    <row r="50" spans="1:9" ht="14.25" customHeight="1">
      <c r="A50" s="1"/>
      <c r="B50" s="2" t="s">
        <v>0</v>
      </c>
      <c r="C50" s="15" t="s">
        <v>74</v>
      </c>
      <c r="D50" s="16" t="s">
        <v>75</v>
      </c>
      <c r="E50" s="21">
        <v>18749500</v>
      </c>
      <c r="F50" s="21">
        <v>19349100</v>
      </c>
      <c r="G50" s="21">
        <v>18057918.04</v>
      </c>
      <c r="H50" s="4">
        <f t="shared" si="0"/>
        <v>96.31146451905383</v>
      </c>
      <c r="I50" s="4">
        <f t="shared" si="1"/>
        <v>93.3269146368565</v>
      </c>
    </row>
    <row r="51" spans="1:9" ht="57.75" customHeight="1">
      <c r="A51" s="1"/>
      <c r="B51" s="2" t="s">
        <v>0</v>
      </c>
      <c r="C51" s="15" t="s">
        <v>76</v>
      </c>
      <c r="D51" s="16" t="s">
        <v>77</v>
      </c>
      <c r="E51" s="21">
        <v>7525800</v>
      </c>
      <c r="F51" s="21">
        <v>7525800</v>
      </c>
      <c r="G51" s="21">
        <v>3815696.28</v>
      </c>
      <c r="H51" s="4">
        <f t="shared" si="0"/>
        <v>50.701537112333575</v>
      </c>
      <c r="I51" s="4">
        <f t="shared" si="1"/>
        <v>50.701537112333575</v>
      </c>
    </row>
    <row r="52" spans="1:9" ht="18" customHeight="1">
      <c r="A52" s="1"/>
      <c r="B52" s="1"/>
      <c r="C52" s="13" t="s">
        <v>78</v>
      </c>
      <c r="D52" s="14" t="s">
        <v>79</v>
      </c>
      <c r="E52" s="20">
        <v>3121700</v>
      </c>
      <c r="F52" s="30">
        <v>3121700</v>
      </c>
      <c r="G52" s="30">
        <v>3639898.81</v>
      </c>
      <c r="H52" s="5">
        <f t="shared" si="0"/>
        <v>116.59989140532403</v>
      </c>
      <c r="I52" s="5">
        <f t="shared" si="1"/>
        <v>116.59989140532403</v>
      </c>
    </row>
    <row r="53" spans="1:9" ht="24.75" customHeight="1">
      <c r="A53" s="1"/>
      <c r="B53" s="2" t="s">
        <v>0</v>
      </c>
      <c r="C53" s="13" t="s">
        <v>80</v>
      </c>
      <c r="D53" s="14" t="s">
        <v>81</v>
      </c>
      <c r="E53" s="20">
        <v>206600</v>
      </c>
      <c r="F53" s="30">
        <v>206600</v>
      </c>
      <c r="G53" s="30">
        <v>136526.4</v>
      </c>
      <c r="H53" s="4">
        <f t="shared" si="0"/>
        <v>66.08247821878025</v>
      </c>
      <c r="I53" s="4">
        <f t="shared" si="1"/>
        <v>66.08247821878025</v>
      </c>
    </row>
    <row r="54" spans="1:9" ht="100.5" customHeight="1">
      <c r="A54" s="1"/>
      <c r="B54" s="1"/>
      <c r="C54" s="13" t="s">
        <v>82</v>
      </c>
      <c r="D54" s="14" t="s">
        <v>83</v>
      </c>
      <c r="E54" s="20">
        <v>129500</v>
      </c>
      <c r="F54" s="30">
        <v>129500</v>
      </c>
      <c r="G54" s="30">
        <v>47841</v>
      </c>
      <c r="H54" s="5">
        <f t="shared" si="0"/>
        <v>36.94285714285714</v>
      </c>
      <c r="I54" s="5">
        <f t="shared" si="1"/>
        <v>36.94285714285714</v>
      </c>
    </row>
    <row r="55" spans="1:9" ht="48.75" customHeight="1">
      <c r="A55" s="1"/>
      <c r="B55" s="1"/>
      <c r="C55" s="15" t="s">
        <v>84</v>
      </c>
      <c r="D55" s="16" t="s">
        <v>85</v>
      </c>
      <c r="E55" s="21">
        <v>129500</v>
      </c>
      <c r="F55" s="21">
        <v>129500</v>
      </c>
      <c r="G55" s="21">
        <v>47841</v>
      </c>
      <c r="H55" s="4">
        <f>SUM(G55/E55*100)</f>
        <v>36.94285714285714</v>
      </c>
      <c r="I55" s="4">
        <f t="shared" si="1"/>
        <v>36.94285714285714</v>
      </c>
    </row>
    <row r="56" spans="1:9" ht="18" customHeight="1">
      <c r="A56" s="1"/>
      <c r="B56" s="2" t="s">
        <v>0</v>
      </c>
      <c r="C56" s="13" t="s">
        <v>86</v>
      </c>
      <c r="D56" s="14" t="s">
        <v>87</v>
      </c>
      <c r="E56" s="20">
        <v>77100</v>
      </c>
      <c r="F56" s="30">
        <v>77100</v>
      </c>
      <c r="G56" s="30">
        <v>88685.4</v>
      </c>
      <c r="H56" s="4">
        <f>SUM(G56/E56*100)</f>
        <v>115.02645914396888</v>
      </c>
      <c r="I56" s="5">
        <f t="shared" si="1"/>
        <v>115.02645914396888</v>
      </c>
    </row>
    <row r="57" spans="1:9" ht="16.5" customHeight="1">
      <c r="A57" s="1"/>
      <c r="B57" s="2" t="s">
        <v>0</v>
      </c>
      <c r="C57" s="15" t="s">
        <v>88</v>
      </c>
      <c r="D57" s="16" t="s">
        <v>89</v>
      </c>
      <c r="E57" s="21">
        <v>12300</v>
      </c>
      <c r="F57" s="21">
        <v>12300</v>
      </c>
      <c r="G57" s="21">
        <v>25541.4</v>
      </c>
      <c r="H57" s="4">
        <f t="shared" si="0"/>
        <v>207.6536585365854</v>
      </c>
      <c r="I57" s="4">
        <f t="shared" si="1"/>
        <v>207.6536585365854</v>
      </c>
    </row>
    <row r="58" spans="1:9" ht="28.5" customHeight="1">
      <c r="A58" s="1"/>
      <c r="B58" s="1"/>
      <c r="C58" s="15" t="s">
        <v>90</v>
      </c>
      <c r="D58" s="16" t="s">
        <v>91</v>
      </c>
      <c r="E58" s="21">
        <v>64800</v>
      </c>
      <c r="F58" s="21">
        <v>64800</v>
      </c>
      <c r="G58" s="21">
        <v>63144</v>
      </c>
      <c r="H58" s="4">
        <f t="shared" si="0"/>
        <v>97.44444444444444</v>
      </c>
      <c r="I58" s="4">
        <f t="shared" si="1"/>
        <v>97.44444444444444</v>
      </c>
    </row>
    <row r="59" spans="1:9" ht="36">
      <c r="A59" s="1"/>
      <c r="B59" s="1"/>
      <c r="C59" s="13" t="s">
        <v>92</v>
      </c>
      <c r="D59" s="14" t="s">
        <v>93</v>
      </c>
      <c r="E59" s="20">
        <v>2915100</v>
      </c>
      <c r="F59" s="30">
        <v>2915100</v>
      </c>
      <c r="G59" s="30">
        <v>3139856.3</v>
      </c>
      <c r="H59" s="4">
        <f t="shared" si="0"/>
        <v>107.71007169565365</v>
      </c>
      <c r="I59" s="4">
        <f t="shared" si="1"/>
        <v>107.71007169565365</v>
      </c>
    </row>
    <row r="60" spans="1:9" ht="28.5" customHeight="1">
      <c r="A60" s="1"/>
      <c r="B60" s="1"/>
      <c r="C60" s="13" t="s">
        <v>94</v>
      </c>
      <c r="D60" s="14" t="s">
        <v>95</v>
      </c>
      <c r="E60" s="20">
        <v>2354900</v>
      </c>
      <c r="F60" s="30">
        <v>2354900</v>
      </c>
      <c r="G60" s="30">
        <v>2426319.14</v>
      </c>
      <c r="H60" s="4">
        <f t="shared" si="0"/>
        <v>103.032788653446</v>
      </c>
      <c r="I60" s="4">
        <f t="shared" si="1"/>
        <v>103.032788653446</v>
      </c>
    </row>
    <row r="61" spans="1:9" ht="42.75" customHeight="1">
      <c r="A61" s="1"/>
      <c r="B61" s="2" t="s">
        <v>0</v>
      </c>
      <c r="C61" s="15" t="s">
        <v>96</v>
      </c>
      <c r="D61" s="16" t="s">
        <v>97</v>
      </c>
      <c r="E61" s="21">
        <v>81800</v>
      </c>
      <c r="F61" s="21">
        <v>81800</v>
      </c>
      <c r="G61" s="21">
        <v>47958</v>
      </c>
      <c r="H61" s="4">
        <f t="shared" si="0"/>
        <v>58.628361858190715</v>
      </c>
      <c r="I61" s="4">
        <f t="shared" si="1"/>
        <v>58.628361858190715</v>
      </c>
    </row>
    <row r="62" spans="1:9" ht="25.5" customHeight="1">
      <c r="A62" s="1"/>
      <c r="B62" s="1"/>
      <c r="C62" s="15" t="s">
        <v>98</v>
      </c>
      <c r="D62" s="16" t="s">
        <v>99</v>
      </c>
      <c r="E62" s="21">
        <v>1893800</v>
      </c>
      <c r="F62" s="21">
        <v>1893800</v>
      </c>
      <c r="G62" s="21">
        <v>1850230.34</v>
      </c>
      <c r="H62" s="5">
        <f t="shared" si="0"/>
        <v>97.69935262435315</v>
      </c>
      <c r="I62" s="5">
        <f t="shared" si="1"/>
        <v>97.69935262435315</v>
      </c>
    </row>
    <row r="63" spans="1:9" ht="25.5" customHeight="1">
      <c r="A63" s="1"/>
      <c r="B63" s="1"/>
      <c r="C63" s="15"/>
      <c r="D63" s="16"/>
      <c r="E63" s="21"/>
      <c r="F63" s="63" t="s">
        <v>225</v>
      </c>
      <c r="G63" s="64"/>
      <c r="H63" s="64"/>
      <c r="I63" s="64"/>
    </row>
    <row r="64" spans="1:9" ht="39" customHeight="1">
      <c r="A64" s="1"/>
      <c r="B64" s="2" t="s">
        <v>0</v>
      </c>
      <c r="C64" s="15" t="s">
        <v>100</v>
      </c>
      <c r="D64" s="16" t="s">
        <v>101</v>
      </c>
      <c r="E64" s="21">
        <v>379300</v>
      </c>
      <c r="F64" s="21">
        <v>379300</v>
      </c>
      <c r="G64" s="21">
        <v>528130.8</v>
      </c>
      <c r="H64" s="4">
        <f t="shared" si="0"/>
        <v>139.2382810440285</v>
      </c>
      <c r="I64" s="4">
        <f t="shared" si="1"/>
        <v>139.2382810440285</v>
      </c>
    </row>
    <row r="65" spans="1:9" ht="37.5" customHeight="1">
      <c r="A65" s="1"/>
      <c r="B65" s="1"/>
      <c r="C65" s="13" t="s">
        <v>102</v>
      </c>
      <c r="D65" s="14" t="s">
        <v>103</v>
      </c>
      <c r="E65" s="20">
        <v>386000</v>
      </c>
      <c r="F65" s="30">
        <v>386000</v>
      </c>
      <c r="G65" s="30">
        <v>516786.85</v>
      </c>
      <c r="H65" s="5">
        <f t="shared" si="0"/>
        <v>133.882603626943</v>
      </c>
      <c r="I65" s="5">
        <f t="shared" si="1"/>
        <v>133.882603626943</v>
      </c>
    </row>
    <row r="66" spans="1:9" ht="53.25" customHeight="1">
      <c r="A66" s="1"/>
      <c r="B66" s="1"/>
      <c r="C66" s="15" t="s">
        <v>104</v>
      </c>
      <c r="D66" s="16" t="s">
        <v>105</v>
      </c>
      <c r="E66" s="21">
        <v>386000</v>
      </c>
      <c r="F66" s="21">
        <v>386000</v>
      </c>
      <c r="G66" s="21">
        <v>516786.85</v>
      </c>
      <c r="H66" s="4">
        <f t="shared" si="0"/>
        <v>133.882603626943</v>
      </c>
      <c r="I66" s="4">
        <f t="shared" si="1"/>
        <v>133.882603626943</v>
      </c>
    </row>
    <row r="67" spans="1:9" ht="18" customHeight="1">
      <c r="A67" s="1"/>
      <c r="B67" s="1"/>
      <c r="C67" s="13" t="s">
        <v>106</v>
      </c>
      <c r="D67" s="14" t="s">
        <v>107</v>
      </c>
      <c r="E67" s="20">
        <v>174200</v>
      </c>
      <c r="F67" s="30">
        <v>174200</v>
      </c>
      <c r="G67" s="30">
        <v>196750.31</v>
      </c>
      <c r="H67" s="4">
        <f t="shared" si="0"/>
        <v>112.94506888633755</v>
      </c>
      <c r="I67" s="4">
        <f t="shared" si="1"/>
        <v>112.94506888633755</v>
      </c>
    </row>
    <row r="68" spans="1:9" ht="52.5" customHeight="1">
      <c r="A68" s="1"/>
      <c r="B68" s="2" t="s">
        <v>0</v>
      </c>
      <c r="C68" s="15" t="s">
        <v>108</v>
      </c>
      <c r="D68" s="16" t="s">
        <v>109</v>
      </c>
      <c r="E68" s="21">
        <v>101800</v>
      </c>
      <c r="F68" s="21">
        <v>101800</v>
      </c>
      <c r="G68" s="21">
        <v>177744.81</v>
      </c>
      <c r="H68" s="4">
        <f t="shared" si="0"/>
        <v>174.60197445972494</v>
      </c>
      <c r="I68" s="4">
        <f t="shared" si="1"/>
        <v>174.60197445972494</v>
      </c>
    </row>
    <row r="69" spans="1:9" ht="25.5" customHeight="1">
      <c r="A69" s="1"/>
      <c r="B69" s="2" t="s">
        <v>0</v>
      </c>
      <c r="C69" s="15" t="s">
        <v>110</v>
      </c>
      <c r="D69" s="16" t="s">
        <v>111</v>
      </c>
      <c r="E69" s="21">
        <v>51400</v>
      </c>
      <c r="F69" s="21">
        <v>51400</v>
      </c>
      <c r="G69" s="21">
        <v>10.5</v>
      </c>
      <c r="H69" s="4">
        <f>SUM(G69/E69*100)</f>
        <v>0.020428015564202335</v>
      </c>
      <c r="I69" s="4">
        <f>SUM(G69/F69*100)</f>
        <v>0.020428015564202335</v>
      </c>
    </row>
    <row r="70" spans="1:9" ht="24" customHeight="1">
      <c r="A70" s="1"/>
      <c r="B70" s="1"/>
      <c r="C70" s="15" t="s">
        <v>112</v>
      </c>
      <c r="D70" s="16" t="s">
        <v>113</v>
      </c>
      <c r="E70" s="21">
        <v>21000</v>
      </c>
      <c r="F70" s="21">
        <v>21000</v>
      </c>
      <c r="G70" s="21">
        <v>18995</v>
      </c>
      <c r="H70" s="4">
        <f>SUM(G70/E70*100)</f>
        <v>90.45238095238095</v>
      </c>
      <c r="I70" s="4">
        <f>SUM(G70/F70*100)</f>
        <v>90.45238095238095</v>
      </c>
    </row>
    <row r="71" spans="1:9" ht="12.75" customHeight="1">
      <c r="A71" s="1"/>
      <c r="B71" s="1"/>
      <c r="C71" s="13" t="s">
        <v>114</v>
      </c>
      <c r="D71" s="14" t="s">
        <v>115</v>
      </c>
      <c r="E71" s="20">
        <v>0</v>
      </c>
      <c r="F71" s="30">
        <v>0</v>
      </c>
      <c r="G71" s="30">
        <v>363516.11</v>
      </c>
      <c r="H71" s="4"/>
      <c r="I71" s="4"/>
    </row>
    <row r="72" spans="1:9" ht="12.75" customHeight="1">
      <c r="A72" s="1"/>
      <c r="B72" s="1"/>
      <c r="C72" s="13" t="s">
        <v>116</v>
      </c>
      <c r="D72" s="14" t="s">
        <v>87</v>
      </c>
      <c r="E72" s="20">
        <v>0</v>
      </c>
      <c r="F72" s="30">
        <v>0</v>
      </c>
      <c r="G72" s="30">
        <v>363516.11</v>
      </c>
      <c r="H72" s="4"/>
      <c r="I72" s="4"/>
    </row>
    <row r="73" spans="1:9" ht="16.5" customHeight="1">
      <c r="A73" s="1"/>
      <c r="B73" s="1"/>
      <c r="C73" s="15" t="s">
        <v>117</v>
      </c>
      <c r="D73" s="16" t="s">
        <v>87</v>
      </c>
      <c r="E73" s="21">
        <v>0</v>
      </c>
      <c r="F73" s="21">
        <v>0</v>
      </c>
      <c r="G73" s="21">
        <v>363516.11</v>
      </c>
      <c r="H73" s="4"/>
      <c r="I73" s="4"/>
    </row>
    <row r="74" spans="1:9" ht="16.5" customHeight="1">
      <c r="A74" s="1"/>
      <c r="B74" s="1"/>
      <c r="C74" s="17" t="s">
        <v>188</v>
      </c>
      <c r="D74" s="18"/>
      <c r="E74" s="22">
        <v>164686688</v>
      </c>
      <c r="F74" s="31">
        <v>173186691</v>
      </c>
      <c r="G74" s="31">
        <v>128318003.6</v>
      </c>
      <c r="H74" s="11">
        <f>SUM(G74/E74*100)</f>
        <v>77.91643948781093</v>
      </c>
      <c r="I74" s="11">
        <f>SUM(G74/F74*100)</f>
        <v>74.09230054519604</v>
      </c>
    </row>
    <row r="75" spans="1:9" ht="12.75" customHeight="1">
      <c r="A75" s="1"/>
      <c r="B75" s="2" t="s">
        <v>0</v>
      </c>
      <c r="C75" s="13" t="s">
        <v>118</v>
      </c>
      <c r="D75" s="14" t="s">
        <v>119</v>
      </c>
      <c r="E75" s="20">
        <v>103128531</v>
      </c>
      <c r="F75" s="30">
        <v>105225163</v>
      </c>
      <c r="G75" s="30">
        <v>75378454</v>
      </c>
      <c r="H75" s="5">
        <f t="shared" si="0"/>
        <v>73.09175576252511</v>
      </c>
      <c r="I75" s="5">
        <f t="shared" si="1"/>
        <v>71.63538820082417</v>
      </c>
    </row>
    <row r="76" spans="1:9" ht="12.75" customHeight="1">
      <c r="A76" s="1"/>
      <c r="B76" s="2" t="s">
        <v>0</v>
      </c>
      <c r="C76" s="13" t="s">
        <v>120</v>
      </c>
      <c r="D76" s="14" t="s">
        <v>121</v>
      </c>
      <c r="E76" s="20">
        <v>103128531</v>
      </c>
      <c r="F76" s="30">
        <v>105225163</v>
      </c>
      <c r="G76" s="30">
        <v>75378454</v>
      </c>
      <c r="H76" s="5">
        <f t="shared" si="0"/>
        <v>73.09175576252511</v>
      </c>
      <c r="I76" s="5">
        <f t="shared" si="1"/>
        <v>71.63538820082417</v>
      </c>
    </row>
    <row r="77" spans="1:9" ht="28.5" customHeight="1">
      <c r="A77" s="1"/>
      <c r="B77" s="2" t="s">
        <v>0</v>
      </c>
      <c r="C77" s="13" t="s">
        <v>122</v>
      </c>
      <c r="D77" s="14" t="s">
        <v>123</v>
      </c>
      <c r="E77" s="20">
        <v>92092100</v>
      </c>
      <c r="F77" s="30">
        <v>92092100</v>
      </c>
      <c r="G77" s="30">
        <v>67756100</v>
      </c>
      <c r="H77" s="5">
        <f aca="true" t="shared" si="2" ref="H77:H83">SUM(G77/E77*100)</f>
        <v>73.57428053003461</v>
      </c>
      <c r="I77" s="5">
        <f aca="true" t="shared" si="3" ref="I77:I89">SUM(G77/F77*100)</f>
        <v>73.57428053003461</v>
      </c>
    </row>
    <row r="78" spans="1:9" ht="12.75" customHeight="1">
      <c r="A78" s="1"/>
      <c r="B78" s="1"/>
      <c r="C78" s="15" t="s">
        <v>124</v>
      </c>
      <c r="D78" s="16" t="s">
        <v>125</v>
      </c>
      <c r="E78" s="21">
        <v>92092100</v>
      </c>
      <c r="F78" s="21">
        <v>92092100</v>
      </c>
      <c r="G78" s="21">
        <v>67756100</v>
      </c>
      <c r="H78" s="4">
        <f t="shared" si="2"/>
        <v>73.57428053003461</v>
      </c>
      <c r="I78" s="4">
        <f t="shared" si="3"/>
        <v>73.57428053003461</v>
      </c>
    </row>
    <row r="79" spans="1:9" ht="27.75" customHeight="1">
      <c r="A79" s="1"/>
      <c r="B79" s="2" t="s">
        <v>0</v>
      </c>
      <c r="C79" s="13" t="s">
        <v>126</v>
      </c>
      <c r="D79" s="14" t="s">
        <v>127</v>
      </c>
      <c r="E79" s="20">
        <v>3391500</v>
      </c>
      <c r="F79" s="30">
        <v>3391500</v>
      </c>
      <c r="G79" s="30">
        <v>2543625</v>
      </c>
      <c r="H79" s="5">
        <f t="shared" si="2"/>
        <v>75</v>
      </c>
      <c r="I79" s="5">
        <f t="shared" si="3"/>
        <v>75</v>
      </c>
    </row>
    <row r="80" spans="1:9" ht="27.75" customHeight="1">
      <c r="A80" s="1"/>
      <c r="B80" s="1"/>
      <c r="C80" s="15" t="s">
        <v>128</v>
      </c>
      <c r="D80" s="16" t="s">
        <v>129</v>
      </c>
      <c r="E80" s="21">
        <v>3391500</v>
      </c>
      <c r="F80" s="21">
        <v>3391500</v>
      </c>
      <c r="G80" s="21">
        <v>2543625</v>
      </c>
      <c r="H80" s="4">
        <f t="shared" si="2"/>
        <v>75</v>
      </c>
      <c r="I80" s="4">
        <f t="shared" si="3"/>
        <v>75</v>
      </c>
    </row>
    <row r="81" spans="1:9" ht="29.25" customHeight="1">
      <c r="A81" s="1"/>
      <c r="B81" s="1"/>
      <c r="C81" s="13" t="s">
        <v>130</v>
      </c>
      <c r="D81" s="14" t="s">
        <v>131</v>
      </c>
      <c r="E81" s="20">
        <v>7644931</v>
      </c>
      <c r="F81" s="30">
        <v>9741563</v>
      </c>
      <c r="G81" s="30">
        <v>5078729</v>
      </c>
      <c r="H81" s="4">
        <f t="shared" si="2"/>
        <v>66.43263359734706</v>
      </c>
      <c r="I81" s="4">
        <f t="shared" si="3"/>
        <v>52.13464204871436</v>
      </c>
    </row>
    <row r="82" spans="1:9" ht="28.5" customHeight="1">
      <c r="A82" s="1"/>
      <c r="B82" s="2" t="s">
        <v>0</v>
      </c>
      <c r="C82" s="15" t="s">
        <v>132</v>
      </c>
      <c r="D82" s="16" t="s">
        <v>133</v>
      </c>
      <c r="E82" s="21">
        <v>1499045</v>
      </c>
      <c r="F82" s="21">
        <v>1499045</v>
      </c>
      <c r="G82" s="21">
        <v>1102915</v>
      </c>
      <c r="H82" s="5"/>
      <c r="I82" s="4">
        <f t="shared" si="3"/>
        <v>73.57450910412963</v>
      </c>
    </row>
    <row r="83" spans="1:9" ht="51.75" customHeight="1">
      <c r="A83" s="1"/>
      <c r="B83" s="1"/>
      <c r="C83" s="15" t="s">
        <v>134</v>
      </c>
      <c r="D83" s="16" t="s">
        <v>135</v>
      </c>
      <c r="E83" s="21">
        <v>634286</v>
      </c>
      <c r="F83" s="21">
        <v>634286</v>
      </c>
      <c r="G83" s="21">
        <v>378462</v>
      </c>
      <c r="H83" s="5">
        <f t="shared" si="2"/>
        <v>59.66740555522272</v>
      </c>
      <c r="I83" s="5">
        <f t="shared" si="3"/>
        <v>59.66740555522272</v>
      </c>
    </row>
    <row r="84" spans="1:9" ht="51.75" customHeight="1">
      <c r="A84" s="1"/>
      <c r="B84" s="1"/>
      <c r="C84" s="15">
        <v>41051400</v>
      </c>
      <c r="D84" s="32" t="s">
        <v>203</v>
      </c>
      <c r="E84" s="21"/>
      <c r="F84" s="21">
        <v>1167826</v>
      </c>
      <c r="G84" s="21">
        <v>1167826</v>
      </c>
      <c r="H84" s="5"/>
      <c r="I84" s="5">
        <f>SUM(G84/F84*100)</f>
        <v>100</v>
      </c>
    </row>
    <row r="85" spans="1:9" ht="63" customHeight="1">
      <c r="A85" s="1"/>
      <c r="B85" s="1"/>
      <c r="C85" s="28" t="s">
        <v>200</v>
      </c>
      <c r="D85" s="16" t="s">
        <v>201</v>
      </c>
      <c r="E85" s="21"/>
      <c r="F85" s="21">
        <v>218406</v>
      </c>
      <c r="G85" s="21">
        <v>218406</v>
      </c>
      <c r="H85" s="5"/>
      <c r="I85" s="5">
        <f>SUM(G85/F85*100)</f>
        <v>100</v>
      </c>
    </row>
    <row r="86" spans="1:9" ht="30" customHeight="1">
      <c r="A86" s="1"/>
      <c r="B86" s="2" t="s">
        <v>0</v>
      </c>
      <c r="C86" s="15" t="s">
        <v>198</v>
      </c>
      <c r="D86" s="16" t="s">
        <v>199</v>
      </c>
      <c r="E86" s="21">
        <v>3487000</v>
      </c>
      <c r="F86" s="21">
        <v>0</v>
      </c>
      <c r="G86" s="21">
        <v>0</v>
      </c>
      <c r="H86" s="5">
        <f>SUM(G86/E86*100)</f>
        <v>0</v>
      </c>
      <c r="I86" s="5"/>
    </row>
    <row r="87" spans="1:9" ht="19.5" customHeight="1">
      <c r="A87" s="1"/>
      <c r="B87" s="1"/>
      <c r="C87" s="15" t="s">
        <v>136</v>
      </c>
      <c r="D87" s="16" t="s">
        <v>137</v>
      </c>
      <c r="E87" s="21">
        <v>1129000</v>
      </c>
      <c r="F87" s="21">
        <v>5096000</v>
      </c>
      <c r="G87" s="21">
        <v>1085120</v>
      </c>
      <c r="H87" s="5">
        <f>SUM(G87/E87*100)</f>
        <v>96.11337466784765</v>
      </c>
      <c r="I87" s="19">
        <f>SUM(G87/F87*100)</f>
        <v>21.293563579277865</v>
      </c>
    </row>
    <row r="88" spans="1:9" ht="48" customHeight="1">
      <c r="A88" s="1"/>
      <c r="B88" s="1"/>
      <c r="C88" s="15" t="s">
        <v>138</v>
      </c>
      <c r="D88" s="16" t="s">
        <v>139</v>
      </c>
      <c r="E88" s="21">
        <v>895600</v>
      </c>
      <c r="F88" s="21">
        <v>1126000</v>
      </c>
      <c r="G88" s="21">
        <v>1126000</v>
      </c>
      <c r="H88" s="5">
        <f>SUM(G88/E88*100)</f>
        <v>125.72577043322912</v>
      </c>
      <c r="I88" s="5">
        <f>SUM(G88/F88*100)</f>
        <v>100</v>
      </c>
    </row>
    <row r="89" spans="1:9" ht="18" customHeight="1">
      <c r="A89" s="1"/>
      <c r="B89" s="1"/>
      <c r="C89" s="80" t="s">
        <v>145</v>
      </c>
      <c r="D89" s="81"/>
      <c r="E89" s="22">
        <v>267815219</v>
      </c>
      <c r="F89" s="31">
        <v>278411854</v>
      </c>
      <c r="G89" s="31">
        <v>203696457.6</v>
      </c>
      <c r="H89" s="11">
        <f>SUM(G89/E89*100)</f>
        <v>76.05858186871748</v>
      </c>
      <c r="I89" s="11">
        <f t="shared" si="3"/>
        <v>73.163715794946</v>
      </c>
    </row>
    <row r="90" spans="1:9" ht="9" customHeight="1">
      <c r="A90" s="1"/>
      <c r="B90" s="1"/>
      <c r="C90" s="9"/>
      <c r="D90" s="9"/>
      <c r="E90" s="10"/>
      <c r="F90" s="10"/>
      <c r="G90" s="10"/>
      <c r="H90" s="8"/>
      <c r="I90" s="8"/>
    </row>
    <row r="91" spans="3:9" ht="15" customHeight="1">
      <c r="C91" s="79" t="s">
        <v>189</v>
      </c>
      <c r="D91" s="79"/>
      <c r="E91" s="79"/>
      <c r="F91" s="79"/>
      <c r="G91" s="79"/>
      <c r="H91" s="79"/>
      <c r="I91" s="79"/>
    </row>
    <row r="92" spans="3:9" ht="15" customHeight="1">
      <c r="C92" s="82" t="s">
        <v>204</v>
      </c>
      <c r="D92" s="82"/>
      <c r="E92" s="82"/>
      <c r="F92" s="82"/>
      <c r="G92" s="82"/>
      <c r="H92" s="82"/>
      <c r="I92" s="82"/>
    </row>
    <row r="93" spans="3:9" ht="5.25" customHeight="1">
      <c r="C93" s="76"/>
      <c r="D93" s="76"/>
      <c r="E93" s="76"/>
      <c r="F93" s="76"/>
      <c r="G93" s="76"/>
      <c r="H93" s="76"/>
      <c r="I93" s="76"/>
    </row>
    <row r="94" spans="3:9" ht="15.75">
      <c r="C94" s="69" t="s">
        <v>1</v>
      </c>
      <c r="D94" s="69" t="s">
        <v>2</v>
      </c>
      <c r="E94" s="69" t="s">
        <v>140</v>
      </c>
      <c r="F94" s="69" t="s">
        <v>147</v>
      </c>
      <c r="G94" s="70" t="s">
        <v>202</v>
      </c>
      <c r="H94" s="71" t="s">
        <v>142</v>
      </c>
      <c r="I94" s="72"/>
    </row>
    <row r="95" spans="3:9" ht="63">
      <c r="C95" s="74"/>
      <c r="D95" s="74"/>
      <c r="E95" s="74"/>
      <c r="F95" s="74"/>
      <c r="G95" s="73"/>
      <c r="H95" s="60" t="s">
        <v>143</v>
      </c>
      <c r="I95" s="60" t="s">
        <v>183</v>
      </c>
    </row>
    <row r="96" spans="3:9" ht="25.5" customHeight="1">
      <c r="C96" s="55"/>
      <c r="D96" s="55"/>
      <c r="E96" s="55"/>
      <c r="F96" s="63" t="s">
        <v>225</v>
      </c>
      <c r="G96" s="64"/>
      <c r="H96" s="64"/>
      <c r="I96" s="64"/>
    </row>
    <row r="97" spans="3:9" ht="12.75">
      <c r="C97" s="13" t="s">
        <v>3</v>
      </c>
      <c r="D97" s="14" t="s">
        <v>4</v>
      </c>
      <c r="E97" s="20">
        <v>0</v>
      </c>
      <c r="F97" s="30">
        <v>0</v>
      </c>
      <c r="G97" s="30">
        <v>88057.83</v>
      </c>
      <c r="H97" s="5"/>
      <c r="I97" s="5"/>
    </row>
    <row r="98" spans="3:9" ht="12.75">
      <c r="C98" s="13" t="s">
        <v>148</v>
      </c>
      <c r="D98" s="14" t="s">
        <v>149</v>
      </c>
      <c r="E98" s="20">
        <v>0</v>
      </c>
      <c r="F98" s="30">
        <v>0</v>
      </c>
      <c r="G98" s="30">
        <v>88057.83</v>
      </c>
      <c r="H98" s="5"/>
      <c r="I98" s="5"/>
    </row>
    <row r="99" spans="3:9" ht="12.75">
      <c r="C99" s="13" t="s">
        <v>150</v>
      </c>
      <c r="D99" s="14" t="s">
        <v>151</v>
      </c>
      <c r="E99" s="20">
        <v>0</v>
      </c>
      <c r="F99" s="30">
        <v>0</v>
      </c>
      <c r="G99" s="30">
        <v>88057.83</v>
      </c>
      <c r="H99" s="5"/>
      <c r="I99" s="5"/>
    </row>
    <row r="100" spans="3:9" ht="35.25" customHeight="1">
      <c r="C100" s="15" t="s">
        <v>152</v>
      </c>
      <c r="D100" s="16" t="s">
        <v>153</v>
      </c>
      <c r="E100" s="21">
        <v>0</v>
      </c>
      <c r="F100" s="21">
        <v>0</v>
      </c>
      <c r="G100" s="21">
        <v>76862.75</v>
      </c>
      <c r="H100" s="5"/>
      <c r="I100" s="5"/>
    </row>
    <row r="101" spans="3:9" ht="45.75" customHeight="1">
      <c r="C101" s="15" t="s">
        <v>154</v>
      </c>
      <c r="D101" s="16" t="s">
        <v>155</v>
      </c>
      <c r="E101" s="21">
        <v>0</v>
      </c>
      <c r="F101" s="21">
        <v>0</v>
      </c>
      <c r="G101" s="21">
        <v>11195.08</v>
      </c>
      <c r="H101" s="5"/>
      <c r="I101" s="5"/>
    </row>
    <row r="102" spans="3:9" ht="12.75">
      <c r="C102" s="13" t="s">
        <v>78</v>
      </c>
      <c r="D102" s="14" t="s">
        <v>79</v>
      </c>
      <c r="E102" s="20">
        <v>6384545</v>
      </c>
      <c r="F102" s="30">
        <v>7421436</v>
      </c>
      <c r="G102" s="30">
        <v>4600062.93</v>
      </c>
      <c r="H102" s="5">
        <f>SUM(G102/E102*100)</f>
        <v>72.04997270753044</v>
      </c>
      <c r="I102" s="5">
        <f aca="true" t="shared" si="4" ref="I102:I107">SUM(G102/F102*100)</f>
        <v>61.98346155649661</v>
      </c>
    </row>
    <row r="103" spans="3:9" ht="12.75">
      <c r="C103" s="13" t="s">
        <v>114</v>
      </c>
      <c r="D103" s="14" t="s">
        <v>115</v>
      </c>
      <c r="E103" s="20">
        <v>820745</v>
      </c>
      <c r="F103" s="30">
        <v>820745</v>
      </c>
      <c r="G103" s="30">
        <v>459408.99</v>
      </c>
      <c r="H103" s="5">
        <f aca="true" t="shared" si="5" ref="H103:H110">SUM(G103/E103*100)</f>
        <v>55.97463158471876</v>
      </c>
      <c r="I103" s="5">
        <f t="shared" si="4"/>
        <v>55.97463158471876</v>
      </c>
    </row>
    <row r="104" spans="3:9" ht="12.75">
      <c r="C104" s="13" t="s">
        <v>116</v>
      </c>
      <c r="D104" s="14" t="s">
        <v>87</v>
      </c>
      <c r="E104" s="20">
        <v>0</v>
      </c>
      <c r="F104" s="30">
        <v>0</v>
      </c>
      <c r="G104" s="30">
        <v>1227.99</v>
      </c>
      <c r="H104" s="5"/>
      <c r="I104" s="5"/>
    </row>
    <row r="105" spans="3:9" ht="51.75" customHeight="1">
      <c r="C105" s="15" t="s">
        <v>156</v>
      </c>
      <c r="D105" s="16" t="s">
        <v>157</v>
      </c>
      <c r="E105" s="21">
        <v>0</v>
      </c>
      <c r="F105" s="21">
        <v>0</v>
      </c>
      <c r="G105" s="21">
        <v>1227.99</v>
      </c>
      <c r="H105" s="5"/>
      <c r="I105" s="5"/>
    </row>
    <row r="106" spans="3:9" ht="36">
      <c r="C106" s="13" t="s">
        <v>158</v>
      </c>
      <c r="D106" s="14" t="s">
        <v>159</v>
      </c>
      <c r="E106" s="20">
        <v>820745</v>
      </c>
      <c r="F106" s="30">
        <v>820745</v>
      </c>
      <c r="G106" s="30">
        <v>458181</v>
      </c>
      <c r="H106" s="5">
        <f t="shared" si="5"/>
        <v>55.825012640954256</v>
      </c>
      <c r="I106" s="5">
        <f t="shared" si="4"/>
        <v>55.825012640954256</v>
      </c>
    </row>
    <row r="107" spans="3:9" ht="31.5" customHeight="1">
      <c r="C107" s="15" t="s">
        <v>158</v>
      </c>
      <c r="D107" s="16" t="s">
        <v>159</v>
      </c>
      <c r="E107" s="21">
        <v>820745</v>
      </c>
      <c r="F107" s="21">
        <v>820745</v>
      </c>
      <c r="G107" s="21">
        <v>458181</v>
      </c>
      <c r="H107" s="5">
        <f t="shared" si="5"/>
        <v>55.825012640954256</v>
      </c>
      <c r="I107" s="5">
        <f t="shared" si="4"/>
        <v>55.825012640954256</v>
      </c>
    </row>
    <row r="108" spans="3:9" ht="15" customHeight="1">
      <c r="C108" s="13" t="s">
        <v>160</v>
      </c>
      <c r="D108" s="14" t="s">
        <v>161</v>
      </c>
      <c r="E108" s="20">
        <v>5563800</v>
      </c>
      <c r="F108" s="30">
        <f>F109+F112</f>
        <v>7096389</v>
      </c>
      <c r="G108" s="30">
        <v>4140653.94</v>
      </c>
      <c r="H108" s="5">
        <f t="shared" si="5"/>
        <v>74.42132966677451</v>
      </c>
      <c r="I108" s="5">
        <f>SUM(G108/F108*100)</f>
        <v>58.34874525621411</v>
      </c>
    </row>
    <row r="109" spans="3:9" ht="36.75" customHeight="1">
      <c r="C109" s="13" t="s">
        <v>162</v>
      </c>
      <c r="D109" s="14" t="s">
        <v>163</v>
      </c>
      <c r="E109" s="20">
        <v>5563800</v>
      </c>
      <c r="F109" s="30">
        <v>5579000</v>
      </c>
      <c r="G109" s="30">
        <v>2080034.95</v>
      </c>
      <c r="H109" s="5">
        <f t="shared" si="5"/>
        <v>37.385149538085486</v>
      </c>
      <c r="I109" s="5">
        <f>SUM(G109/F109*100)</f>
        <v>37.28329360100376</v>
      </c>
    </row>
    <row r="110" spans="3:9" ht="36">
      <c r="C110" s="15" t="s">
        <v>164</v>
      </c>
      <c r="D110" s="16" t="s">
        <v>165</v>
      </c>
      <c r="E110" s="21">
        <v>5425800</v>
      </c>
      <c r="F110" s="21">
        <v>5441000</v>
      </c>
      <c r="G110" s="21">
        <v>2069244.95</v>
      </c>
      <c r="H110" s="5">
        <f t="shared" si="5"/>
        <v>38.13714014523204</v>
      </c>
      <c r="I110" s="5">
        <f>SUM(G110/F110*100)</f>
        <v>38.0306000735159</v>
      </c>
    </row>
    <row r="111" spans="3:9" ht="45.75" customHeight="1">
      <c r="C111" s="15" t="s">
        <v>166</v>
      </c>
      <c r="D111" s="16" t="s">
        <v>167</v>
      </c>
      <c r="E111" s="21">
        <v>138000</v>
      </c>
      <c r="F111" s="21">
        <v>138000</v>
      </c>
      <c r="G111" s="21">
        <v>10790</v>
      </c>
      <c r="H111" s="5">
        <f>SUM(G111/E111*100)</f>
        <v>7.818840579710145</v>
      </c>
      <c r="I111" s="5">
        <f>SUM(G111/F111*100)</f>
        <v>7.818840579710145</v>
      </c>
    </row>
    <row r="112" spans="3:9" ht="24">
      <c r="C112" s="13" t="s">
        <v>168</v>
      </c>
      <c r="D112" s="14" t="s">
        <v>169</v>
      </c>
      <c r="E112" s="20">
        <v>0</v>
      </c>
      <c r="F112" s="30">
        <v>1517389</v>
      </c>
      <c r="G112" s="30">
        <v>2060618.99</v>
      </c>
      <c r="H112" s="5"/>
      <c r="I112" s="5">
        <f aca="true" t="shared" si="6" ref="I112:I122">SUM(G112/F112*100)</f>
        <v>135.80031158786574</v>
      </c>
    </row>
    <row r="113" spans="3:9" ht="12.75">
      <c r="C113" s="15" t="s">
        <v>170</v>
      </c>
      <c r="D113" s="16" t="s">
        <v>171</v>
      </c>
      <c r="E113" s="21">
        <v>0</v>
      </c>
      <c r="F113" s="21">
        <v>1097781</v>
      </c>
      <c r="G113" s="21">
        <v>1114620.24</v>
      </c>
      <c r="H113" s="5"/>
      <c r="I113" s="5">
        <f t="shared" si="6"/>
        <v>101.53393436395784</v>
      </c>
    </row>
    <row r="114" spans="3:9" ht="79.5" customHeight="1">
      <c r="C114" s="15" t="s">
        <v>172</v>
      </c>
      <c r="D114" s="16" t="s">
        <v>173</v>
      </c>
      <c r="E114" s="21">
        <v>0</v>
      </c>
      <c r="F114" s="21">
        <v>419608</v>
      </c>
      <c r="G114" s="21">
        <v>945998.75</v>
      </c>
      <c r="H114" s="5"/>
      <c r="I114" s="5">
        <f t="shared" si="6"/>
        <v>225.448215953938</v>
      </c>
    </row>
    <row r="115" spans="3:9" ht="12.75">
      <c r="C115" s="13" t="s">
        <v>181</v>
      </c>
      <c r="D115" s="14" t="s">
        <v>182</v>
      </c>
      <c r="E115" s="20">
        <v>0</v>
      </c>
      <c r="F115" s="30">
        <v>2192960</v>
      </c>
      <c r="G115" s="30">
        <v>4714863</v>
      </c>
      <c r="H115" s="5"/>
      <c r="I115" s="5">
        <f t="shared" si="6"/>
        <v>214.99995439953304</v>
      </c>
    </row>
    <row r="116" spans="3:9" ht="24">
      <c r="C116" s="13" t="s">
        <v>184</v>
      </c>
      <c r="D116" s="14" t="s">
        <v>185</v>
      </c>
      <c r="E116" s="20">
        <v>0</v>
      </c>
      <c r="F116" s="30">
        <v>2192960</v>
      </c>
      <c r="G116" s="30">
        <v>4714863</v>
      </c>
      <c r="H116" s="5"/>
      <c r="I116" s="5">
        <f t="shared" si="6"/>
        <v>214.99995439953304</v>
      </c>
    </row>
    <row r="117" spans="3:9" ht="36" customHeight="1">
      <c r="C117" s="13" t="s">
        <v>186</v>
      </c>
      <c r="D117" s="14" t="s">
        <v>187</v>
      </c>
      <c r="E117" s="20">
        <v>0</v>
      </c>
      <c r="F117" s="30">
        <v>2192960</v>
      </c>
      <c r="G117" s="30">
        <v>4714863</v>
      </c>
      <c r="H117" s="5"/>
      <c r="I117" s="5">
        <f t="shared" si="6"/>
        <v>214.99995439953304</v>
      </c>
    </row>
    <row r="118" spans="3:9" ht="28.5" customHeight="1">
      <c r="C118" s="15" t="s">
        <v>186</v>
      </c>
      <c r="D118" s="16" t="s">
        <v>187</v>
      </c>
      <c r="E118" s="21">
        <v>0</v>
      </c>
      <c r="F118" s="21">
        <v>2192960</v>
      </c>
      <c r="G118" s="21">
        <v>4714863</v>
      </c>
      <c r="H118" s="5"/>
      <c r="I118" s="5">
        <f t="shared" si="6"/>
        <v>214.99995439953304</v>
      </c>
    </row>
    <row r="119" spans="3:9" ht="18" customHeight="1">
      <c r="C119" s="34" t="s">
        <v>118</v>
      </c>
      <c r="D119" s="35" t="s">
        <v>119</v>
      </c>
      <c r="E119" s="36"/>
      <c r="F119" s="30">
        <v>10000000</v>
      </c>
      <c r="G119" s="30">
        <v>10000000</v>
      </c>
      <c r="H119" s="5"/>
      <c r="I119" s="5">
        <f t="shared" si="6"/>
        <v>100</v>
      </c>
    </row>
    <row r="120" spans="3:9" ht="16.5" customHeight="1">
      <c r="C120" s="13" t="s">
        <v>120</v>
      </c>
      <c r="D120" s="14" t="s">
        <v>121</v>
      </c>
      <c r="E120" s="21"/>
      <c r="F120" s="30">
        <v>10000000</v>
      </c>
      <c r="G120" s="30">
        <v>10000000</v>
      </c>
      <c r="H120" s="5"/>
      <c r="I120" s="5">
        <f t="shared" si="6"/>
        <v>100</v>
      </c>
    </row>
    <row r="121" spans="3:9" ht="26.25" customHeight="1">
      <c r="C121" s="13" t="s">
        <v>122</v>
      </c>
      <c r="D121" s="14" t="s">
        <v>123</v>
      </c>
      <c r="E121" s="21"/>
      <c r="F121" s="30">
        <v>10000000</v>
      </c>
      <c r="G121" s="30">
        <v>10000000</v>
      </c>
      <c r="H121" s="5"/>
      <c r="I121" s="5">
        <f t="shared" si="6"/>
        <v>100</v>
      </c>
    </row>
    <row r="122" spans="3:9" ht="38.25" customHeight="1">
      <c r="C122" s="37" t="s">
        <v>205</v>
      </c>
      <c r="D122" s="33" t="s">
        <v>206</v>
      </c>
      <c r="E122" s="21"/>
      <c r="F122" s="21">
        <v>10000000</v>
      </c>
      <c r="G122" s="21">
        <v>10000000</v>
      </c>
      <c r="H122" s="5"/>
      <c r="I122" s="5">
        <f t="shared" si="6"/>
        <v>100</v>
      </c>
    </row>
    <row r="123" spans="3:9" ht="15" customHeight="1">
      <c r="C123" s="13" t="s">
        <v>174</v>
      </c>
      <c r="D123" s="14" t="s">
        <v>175</v>
      </c>
      <c r="E123" s="20">
        <v>0</v>
      </c>
      <c r="F123" s="30">
        <v>0</v>
      </c>
      <c r="G123" s="30">
        <v>85002.97</v>
      </c>
      <c r="H123" s="5"/>
      <c r="I123" s="5"/>
    </row>
    <row r="124" spans="3:9" ht="36" customHeight="1">
      <c r="C124" s="13" t="s">
        <v>176</v>
      </c>
      <c r="D124" s="14" t="s">
        <v>177</v>
      </c>
      <c r="E124" s="20">
        <v>0</v>
      </c>
      <c r="F124" s="30">
        <v>0</v>
      </c>
      <c r="G124" s="30">
        <v>85002.97</v>
      </c>
      <c r="H124" s="5"/>
      <c r="I124" s="5"/>
    </row>
    <row r="125" spans="3:9" ht="48.75" customHeight="1">
      <c r="C125" s="15" t="s">
        <v>176</v>
      </c>
      <c r="D125" s="16" t="s">
        <v>177</v>
      </c>
      <c r="E125" s="21">
        <v>0</v>
      </c>
      <c r="F125" s="21">
        <v>0</v>
      </c>
      <c r="G125" s="21">
        <v>85002.97</v>
      </c>
      <c r="H125" s="5"/>
      <c r="I125" s="5"/>
    </row>
    <row r="126" spans="3:9" ht="12.75" customHeight="1">
      <c r="C126" s="67" t="s">
        <v>178</v>
      </c>
      <c r="D126" s="68"/>
      <c r="E126" s="22">
        <v>6384545</v>
      </c>
      <c r="F126" s="31">
        <v>20110094</v>
      </c>
      <c r="G126" s="31">
        <v>19487986.73</v>
      </c>
      <c r="H126" s="29">
        <f>SUM(G126/E126*100)</f>
        <v>305.236892057304</v>
      </c>
      <c r="I126" s="11">
        <f>SUM(G126/F126*100)</f>
        <v>96.90649248084073</v>
      </c>
    </row>
    <row r="127" spans="3:9" ht="12.75" customHeight="1">
      <c r="C127" s="67" t="s">
        <v>179</v>
      </c>
      <c r="D127" s="68"/>
      <c r="E127" s="23">
        <f>SUM(E126+E89)</f>
        <v>274199764</v>
      </c>
      <c r="F127" s="23">
        <f>SUM(F126+F89)</f>
        <v>298521948</v>
      </c>
      <c r="G127" s="23">
        <f>SUM(G126+G89)</f>
        <v>223184444.32999998</v>
      </c>
      <c r="H127" s="11">
        <f>SUM(G127/E127*100)</f>
        <v>81.39483458125805</v>
      </c>
      <c r="I127" s="11">
        <f>SUM(G127/F127*100)</f>
        <v>74.76316090835638</v>
      </c>
    </row>
    <row r="128" spans="3:9" ht="3" customHeight="1">
      <c r="C128" s="6"/>
      <c r="D128" s="6"/>
      <c r="E128" s="7"/>
      <c r="F128" s="7"/>
      <c r="G128" s="7"/>
      <c r="H128" s="8"/>
      <c r="I128" s="8"/>
    </row>
    <row r="129" spans="3:9" ht="33.75" customHeight="1">
      <c r="C129" s="6"/>
      <c r="D129" s="65" t="s">
        <v>222</v>
      </c>
      <c r="E129" s="65"/>
      <c r="F129" s="59"/>
      <c r="G129" s="66" t="s">
        <v>223</v>
      </c>
      <c r="H129" s="66"/>
      <c r="I129" s="66"/>
    </row>
    <row r="130" spans="4:9" ht="18.75">
      <c r="D130" s="24"/>
      <c r="E130" s="12"/>
      <c r="F130" s="25"/>
      <c r="G130" s="26"/>
      <c r="H130" s="27"/>
      <c r="I130" s="27"/>
    </row>
  </sheetData>
  <sheetProtection/>
  <mergeCells count="27">
    <mergeCell ref="B2:I2"/>
    <mergeCell ref="B3:I3"/>
    <mergeCell ref="B4:I4"/>
    <mergeCell ref="C91:I91"/>
    <mergeCell ref="C89:D89"/>
    <mergeCell ref="C92:I92"/>
    <mergeCell ref="C5:C6"/>
    <mergeCell ref="H5:I5"/>
    <mergeCell ref="G94:G95"/>
    <mergeCell ref="F94:F95"/>
    <mergeCell ref="G5:G6"/>
    <mergeCell ref="E94:E95"/>
    <mergeCell ref="C93:I93"/>
    <mergeCell ref="H94:I94"/>
    <mergeCell ref="C94:C95"/>
    <mergeCell ref="E5:E6"/>
    <mergeCell ref="D94:D95"/>
    <mergeCell ref="F1:I1"/>
    <mergeCell ref="F32:I32"/>
    <mergeCell ref="F63:I63"/>
    <mergeCell ref="F96:I96"/>
    <mergeCell ref="D129:E129"/>
    <mergeCell ref="G129:I129"/>
    <mergeCell ref="C127:D127"/>
    <mergeCell ref="C126:D126"/>
    <mergeCell ref="D5:D6"/>
    <mergeCell ref="F5:F6"/>
  </mergeCells>
  <printOptions/>
  <pageMargins left="0.2755905511811024" right="0.2755905511811024" top="0.2755905511811024" bottom="0.2755905511811024" header="0.5118110236220472" footer="0.5118110236220472"/>
  <pageSetup horizontalDpi="600" verticalDpi="600" orientation="portrait" pageOrder="overThenDown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D10"/>
  <sheetViews>
    <sheetView zoomScalePageLayoutView="0" workbookViewId="0" topLeftCell="A4">
      <selection activeCell="B4" sqref="B4:C10"/>
    </sheetView>
  </sheetViews>
  <sheetFormatPr defaultColWidth="9.140625" defaultRowHeight="12.75"/>
  <cols>
    <col min="2" max="2" width="18.28125" style="0" customWidth="1"/>
    <col min="3" max="3" width="11.140625" style="0" customWidth="1"/>
  </cols>
  <sheetData>
    <row r="4" spans="2:4" ht="63.75">
      <c r="B4" s="38" t="s">
        <v>211</v>
      </c>
      <c r="C4" s="43" t="s">
        <v>213</v>
      </c>
      <c r="D4" s="43" t="s">
        <v>212</v>
      </c>
    </row>
    <row r="5" spans="2:4" ht="29.25" customHeight="1">
      <c r="B5" s="40" t="s">
        <v>8</v>
      </c>
      <c r="C5" s="39">
        <v>71725.8</v>
      </c>
      <c r="D5" s="39">
        <v>55.9</v>
      </c>
    </row>
    <row r="6" spans="2:4" ht="52.5" customHeight="1">
      <c r="B6" s="41" t="s">
        <v>207</v>
      </c>
      <c r="C6" s="39">
        <v>4025.9</v>
      </c>
      <c r="D6" s="39">
        <v>3.1</v>
      </c>
    </row>
    <row r="7" spans="2:4" ht="18" customHeight="1">
      <c r="B7" s="42" t="s">
        <v>208</v>
      </c>
      <c r="C7" s="39">
        <v>17153.5</v>
      </c>
      <c r="D7" s="39">
        <v>13.4</v>
      </c>
    </row>
    <row r="8" spans="2:4" ht="17.25" customHeight="1">
      <c r="B8" s="42" t="s">
        <v>209</v>
      </c>
      <c r="C8" s="39">
        <v>23861.2</v>
      </c>
      <c r="D8" s="39">
        <v>18.6</v>
      </c>
    </row>
    <row r="9" spans="2:4" ht="27" customHeight="1">
      <c r="B9" s="45" t="s">
        <v>214</v>
      </c>
      <c r="C9" s="39">
        <v>3096.4</v>
      </c>
      <c r="D9" s="39">
        <v>2.4</v>
      </c>
    </row>
    <row r="10" spans="2:4" ht="19.5" customHeight="1">
      <c r="B10" s="42" t="s">
        <v>210</v>
      </c>
      <c r="C10" s="39">
        <v>8455.2</v>
      </c>
      <c r="D10" s="39">
        <v>9</v>
      </c>
    </row>
  </sheetData>
  <sheetProtection/>
  <printOptions/>
  <pageMargins left="0.7" right="0.7" top="0.75" bottom="0.75" header="0.3" footer="0.3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4:F18"/>
  <sheetViews>
    <sheetView zoomScalePageLayoutView="0" workbookViewId="0" topLeftCell="A1">
      <selection activeCell="S12" sqref="S12"/>
    </sheetView>
  </sheetViews>
  <sheetFormatPr defaultColWidth="9.140625" defaultRowHeight="12.75"/>
  <cols>
    <col min="2" max="2" width="18.8515625" style="0" customWidth="1"/>
    <col min="3" max="3" width="13.7109375" style="0" customWidth="1"/>
    <col min="4" max="4" width="13.28125" style="0" customWidth="1"/>
    <col min="5" max="5" width="11.140625" style="0" customWidth="1"/>
    <col min="6" max="6" width="10.57421875" style="0" customWidth="1"/>
  </cols>
  <sheetData>
    <row r="4" spans="2:6" ht="51">
      <c r="B4" s="47" t="s">
        <v>211</v>
      </c>
      <c r="C4" s="43" t="s">
        <v>215</v>
      </c>
      <c r="D4" s="43" t="s">
        <v>213</v>
      </c>
      <c r="E4" s="46" t="s">
        <v>216</v>
      </c>
      <c r="F4" s="47" t="s">
        <v>217</v>
      </c>
    </row>
    <row r="5" spans="2:6" ht="30" customHeight="1">
      <c r="B5" s="33" t="s">
        <v>8</v>
      </c>
      <c r="C5" s="38">
        <v>61354.6</v>
      </c>
      <c r="D5" s="39">
        <v>71725.8</v>
      </c>
      <c r="E5" s="39">
        <f aca="true" t="shared" si="0" ref="E5:E10">D5-C5</f>
        <v>10371.200000000004</v>
      </c>
      <c r="F5" s="51">
        <f aca="true" t="shared" si="1" ref="F5:F10">D5/C5*100</f>
        <v>116.90370404175074</v>
      </c>
    </row>
    <row r="6" spans="2:6" ht="51" customHeight="1">
      <c r="B6" s="48" t="s">
        <v>207</v>
      </c>
      <c r="C6" s="38">
        <v>2623.1</v>
      </c>
      <c r="D6" s="39">
        <v>4025.9</v>
      </c>
      <c r="E6" s="39">
        <f t="shared" si="0"/>
        <v>1402.8000000000002</v>
      </c>
      <c r="F6" s="51">
        <f t="shared" si="1"/>
        <v>153.47870839845984</v>
      </c>
    </row>
    <row r="7" spans="2:6" ht="12.75">
      <c r="B7" s="38" t="s">
        <v>208</v>
      </c>
      <c r="C7" s="38">
        <v>14696.1</v>
      </c>
      <c r="D7" s="39">
        <v>17153.5</v>
      </c>
      <c r="E7" s="39">
        <f t="shared" si="0"/>
        <v>2457.3999999999996</v>
      </c>
      <c r="F7" s="51">
        <f t="shared" si="1"/>
        <v>116.72144310395274</v>
      </c>
    </row>
    <row r="8" spans="2:6" ht="12.75">
      <c r="B8" s="38" t="s">
        <v>209</v>
      </c>
      <c r="C8" s="38">
        <v>18834.9</v>
      </c>
      <c r="D8" s="39">
        <v>23861.2</v>
      </c>
      <c r="E8" s="39">
        <f t="shared" si="0"/>
        <v>5026.299999999999</v>
      </c>
      <c r="F8" s="51">
        <f t="shared" si="1"/>
        <v>126.68609867851701</v>
      </c>
    </row>
    <row r="9" spans="2:6" ht="46.5" customHeight="1">
      <c r="B9" s="49" t="s">
        <v>214</v>
      </c>
      <c r="C9" s="38">
        <v>2396</v>
      </c>
      <c r="D9" s="39">
        <v>3096.4</v>
      </c>
      <c r="E9" s="39">
        <f t="shared" si="0"/>
        <v>700.4000000000001</v>
      </c>
      <c r="F9" s="51">
        <f t="shared" si="1"/>
        <v>129.23205342237063</v>
      </c>
    </row>
    <row r="10" spans="2:6" ht="12" customHeight="1">
      <c r="B10" s="38" t="s">
        <v>210</v>
      </c>
      <c r="C10" s="50">
        <v>7013.3</v>
      </c>
      <c r="D10" s="39">
        <v>8455.2</v>
      </c>
      <c r="E10" s="39">
        <f t="shared" si="0"/>
        <v>1441.9000000000005</v>
      </c>
      <c r="F10" s="51">
        <f t="shared" si="1"/>
        <v>120.55950836268235</v>
      </c>
    </row>
    <row r="12" spans="2:4" ht="51">
      <c r="B12" s="47" t="s">
        <v>211</v>
      </c>
      <c r="C12" s="43" t="s">
        <v>215</v>
      </c>
      <c r="D12" s="43" t="s">
        <v>213</v>
      </c>
    </row>
    <row r="13" spans="2:4" ht="24">
      <c r="B13" s="33" t="s">
        <v>8</v>
      </c>
      <c r="C13" s="38">
        <v>61354.6</v>
      </c>
      <c r="D13" s="39">
        <v>71725.8</v>
      </c>
    </row>
    <row r="14" spans="2:4" ht="51">
      <c r="B14" s="48" t="s">
        <v>207</v>
      </c>
      <c r="C14" s="38">
        <v>2623.1</v>
      </c>
      <c r="D14" s="39">
        <v>4025.9</v>
      </c>
    </row>
    <row r="15" spans="2:4" ht="12.75">
      <c r="B15" s="38" t="s">
        <v>208</v>
      </c>
      <c r="C15" s="38">
        <v>14696.1</v>
      </c>
      <c r="D15" s="39">
        <v>17153.5</v>
      </c>
    </row>
    <row r="16" spans="2:4" ht="12.75">
      <c r="B16" s="38" t="s">
        <v>209</v>
      </c>
      <c r="C16" s="38">
        <v>18834.9</v>
      </c>
      <c r="D16" s="39">
        <v>23861.2</v>
      </c>
    </row>
    <row r="17" spans="2:4" ht="38.25">
      <c r="B17" s="49" t="s">
        <v>214</v>
      </c>
      <c r="C17" s="38">
        <v>2396</v>
      </c>
      <c r="D17" s="39">
        <v>3096.4</v>
      </c>
    </row>
    <row r="18" spans="2:4" ht="12.75">
      <c r="B18" s="38" t="s">
        <v>210</v>
      </c>
      <c r="C18" s="50">
        <v>7013.3</v>
      </c>
      <c r="D18" s="39">
        <v>8455.2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3:F29"/>
  <sheetViews>
    <sheetView zoomScalePageLayoutView="0" workbookViewId="0" topLeftCell="A10">
      <selection activeCell="C1" sqref="C1:D16384"/>
    </sheetView>
  </sheetViews>
  <sheetFormatPr defaultColWidth="9.140625" defaultRowHeight="12.75"/>
  <cols>
    <col min="2" max="2" width="18.7109375" style="0" customWidth="1"/>
    <col min="3" max="3" width="14.7109375" style="0" customWidth="1"/>
    <col min="4" max="4" width="14.421875" style="0" customWidth="1"/>
  </cols>
  <sheetData>
    <row r="3" spans="2:6" ht="51">
      <c r="B3" s="47" t="s">
        <v>211</v>
      </c>
      <c r="C3" s="43" t="s">
        <v>215</v>
      </c>
      <c r="D3" s="43" t="s">
        <v>213</v>
      </c>
      <c r="E3" s="46" t="s">
        <v>216</v>
      </c>
      <c r="F3" s="47" t="s">
        <v>217</v>
      </c>
    </row>
    <row r="4" spans="2:6" ht="35.25" customHeight="1">
      <c r="B4" s="33" t="s">
        <v>8</v>
      </c>
      <c r="C4" s="38">
        <v>61354.6</v>
      </c>
      <c r="D4" s="39">
        <v>71725.8</v>
      </c>
      <c r="E4" s="39">
        <f aca="true" t="shared" si="0" ref="E4:E9">D4-C4</f>
        <v>10371.200000000004</v>
      </c>
      <c r="F4" s="51">
        <f aca="true" t="shared" si="1" ref="F4:F9">D4/C4*100</f>
        <v>116.90370404175074</v>
      </c>
    </row>
    <row r="5" spans="2:6" ht="35.25" customHeight="1">
      <c r="B5" s="48" t="s">
        <v>207</v>
      </c>
      <c r="C5" s="38">
        <v>2623.1</v>
      </c>
      <c r="D5" s="39">
        <v>4025.9</v>
      </c>
      <c r="E5" s="39">
        <f t="shared" si="0"/>
        <v>1402.8000000000002</v>
      </c>
      <c r="F5" s="51">
        <f t="shared" si="1"/>
        <v>153.47870839845984</v>
      </c>
    </row>
    <row r="6" spans="2:6" ht="12.75">
      <c r="B6" s="38" t="s">
        <v>208</v>
      </c>
      <c r="C6" s="38">
        <v>14696.1</v>
      </c>
      <c r="D6" s="39">
        <v>17153.5</v>
      </c>
      <c r="E6" s="39">
        <f t="shared" si="0"/>
        <v>2457.3999999999996</v>
      </c>
      <c r="F6" s="51">
        <f t="shared" si="1"/>
        <v>116.72144310395274</v>
      </c>
    </row>
    <row r="7" spans="2:6" ht="12.75">
      <c r="B7" s="38" t="s">
        <v>209</v>
      </c>
      <c r="C7" s="38">
        <v>18834.9</v>
      </c>
      <c r="D7" s="39">
        <v>23861.2</v>
      </c>
      <c r="E7" s="39">
        <f t="shared" si="0"/>
        <v>5026.299999999999</v>
      </c>
      <c r="F7" s="51">
        <f t="shared" si="1"/>
        <v>126.68609867851701</v>
      </c>
    </row>
    <row r="8" spans="2:6" ht="38.25" customHeight="1">
      <c r="B8" s="49" t="s">
        <v>214</v>
      </c>
      <c r="C8" s="38">
        <v>2396</v>
      </c>
      <c r="D8" s="39">
        <v>3096.4</v>
      </c>
      <c r="E8" s="39">
        <f t="shared" si="0"/>
        <v>700.4000000000001</v>
      </c>
      <c r="F8" s="51">
        <f t="shared" si="1"/>
        <v>129.23205342237063</v>
      </c>
    </row>
    <row r="9" spans="2:6" ht="12.75">
      <c r="B9" s="38" t="s">
        <v>210</v>
      </c>
      <c r="C9" s="50">
        <v>7013.3</v>
      </c>
      <c r="D9" s="39">
        <v>8455.2</v>
      </c>
      <c r="E9" s="39">
        <f t="shared" si="0"/>
        <v>1441.9000000000005</v>
      </c>
      <c r="F9" s="51">
        <f t="shared" si="1"/>
        <v>120.55950836268235</v>
      </c>
    </row>
    <row r="23" spans="2:4" ht="25.5">
      <c r="B23" s="47" t="s">
        <v>211</v>
      </c>
      <c r="C23" s="43" t="s">
        <v>218</v>
      </c>
      <c r="D23" s="43" t="s">
        <v>219</v>
      </c>
    </row>
    <row r="24" spans="2:4" ht="24">
      <c r="B24" s="33" t="s">
        <v>8</v>
      </c>
      <c r="C24" s="52">
        <v>1.169</v>
      </c>
      <c r="D24" s="39">
        <v>10371.2</v>
      </c>
    </row>
    <row r="25" spans="2:4" ht="51">
      <c r="B25" s="48" t="s">
        <v>207</v>
      </c>
      <c r="C25" s="52">
        <v>1.535</v>
      </c>
      <c r="D25" s="39">
        <v>1402.8</v>
      </c>
    </row>
    <row r="26" spans="2:4" ht="12.75">
      <c r="B26" s="38" t="s">
        <v>208</v>
      </c>
      <c r="C26" s="52">
        <v>1.167</v>
      </c>
      <c r="D26" s="39">
        <v>2457.4</v>
      </c>
    </row>
    <row r="27" spans="2:4" ht="12.75">
      <c r="B27" s="38" t="s">
        <v>209</v>
      </c>
      <c r="C27" s="52">
        <v>1.267</v>
      </c>
      <c r="D27" s="39">
        <v>5026.3</v>
      </c>
    </row>
    <row r="28" spans="2:4" ht="38.25">
      <c r="B28" s="49" t="s">
        <v>214</v>
      </c>
      <c r="C28" s="52">
        <v>1.292</v>
      </c>
      <c r="D28" s="39">
        <v>700.4</v>
      </c>
    </row>
    <row r="29" spans="2:4" ht="12.75">
      <c r="B29" s="38" t="s">
        <v>210</v>
      </c>
      <c r="C29" s="53">
        <v>1.206</v>
      </c>
      <c r="D29" s="39">
        <v>1441.9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Пользователь Windows</cp:lastModifiedBy>
  <cp:lastPrinted>2021-11-03T12:21:25Z</cp:lastPrinted>
  <dcterms:created xsi:type="dcterms:W3CDTF">2020-07-03T12:30:49Z</dcterms:created>
  <dcterms:modified xsi:type="dcterms:W3CDTF">2021-11-23T12:51:38Z</dcterms:modified>
  <cp:category/>
  <cp:version/>
  <cp:contentType/>
  <cp:contentStatus/>
</cp:coreProperties>
</file>