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<sst xmlns="http://schemas.openxmlformats.org/spreadsheetml/2006/main" count="228" uniqueCount="146">
  <si>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</si>
  <si>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</si>
  <si>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</si>
  <si>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</si>
  <si>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</si>
  <si>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</si>
  <si>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</si>
  <si>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</si>
  <si>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</si>
  <si>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</si>
  <si>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</si>
  <si>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</si>
  <si>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</si>
  <si>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</si>
  <si>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</si>
  <si>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</si>
  <si>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</si>
  <si>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</si>
  <si>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</si>
  <si>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</si>
  <si>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</si>
  <si>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</si>
  <si>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</si>
  <si>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</si>
  <si>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</si>
  <si>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</si>
  <si>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</si>
  <si>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3050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</si>
  <si>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</si>
  <si>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</si>
  <si>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</si>
  <si>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</si>
  <si>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3210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</si>
  <si>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</si>
  <si>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</si>
  <si>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</si>
  <si>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</si>
  <si>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</si>
  <si>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</si>
  <si>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</si>
  <si>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</si>
  <si>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</si>
  <si>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</si>
  <si>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</si>
  <si>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</si>
  <si>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</si>
  <si>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</si>
  <si>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</si>
  <si>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</si>
  <si>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</si>
  <si>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</si>
  <si>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</si>
  <si>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</si>
  <si>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</si>
  <si>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</si>
  <si>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</si>
  <si>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</si>
  <si>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5053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</si>
  <si>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</si>
  <si>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</si>
  <si>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</si>
  <si>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</si>
  <si>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</si>
  <si>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</si>
  <si>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</si>
  <si>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</si>
  <si>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</si>
  <si>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</si>
  <si>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9000</t>
  </si>
  <si>
    <t>Міжбюджетні трансферти</t>
  </si>
  <si>
    <t>9770</t>
  </si>
  <si>
    <t>Інші субвенції з місцевого бюджету</t>
  </si>
  <si>
    <t>Всього по бюджету</t>
  </si>
  <si>
    <t>7321</t>
  </si>
  <si>
    <t>Будівництво освітніх установ та закладів</t>
  </si>
  <si>
    <t>9750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</si>
  <si>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</si>
  <si>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</si>
  <si>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</si>
  <si>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</si>
  <si>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</si>
  <si>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</si>
  <si>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</si>
  <si>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уточненого  плану на рік</t>
  </si>
  <si>
    <t>до кошторисних призначень на рік з урахуванням змін</t>
  </si>
  <si>
    <t>Спеціальний фонд</t>
  </si>
  <si>
    <t>Разом видатків</t>
  </si>
  <si>
    <t>Всього</t>
  </si>
  <si>
    <t>Загальний фонд</t>
  </si>
  <si>
    <t>Компенсаційні виплати за пільговий проїзд окремих категорій громадян на залізничному транспорті</t>
  </si>
  <si>
    <t>Надання спеціальної освіти мистецькими школами</t>
  </si>
  <si>
    <t>Будівництво інших об'єктів комунальної власності</t>
  </si>
  <si>
    <t>Експлуатація та технічне обслуговування житлового фонду</t>
  </si>
  <si>
    <t>Інша діяльність, пов'язана з експлуатацією об'єктів житлово-комунального господарства</t>
  </si>
  <si>
    <t>Інша діяльність у сфері державного управління</t>
  </si>
  <si>
    <t>Забезпечення діяльності водопровідно-каналізаційного господарства</t>
  </si>
  <si>
    <t>Інша діяльність у сфері екології та охорони природних ресурсів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</si>
  <si>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</si>
  <si>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</si>
  <si>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грн</t>
  </si>
  <si>
    <t>Виконання видаткової частини  бюджету селищної територіальної громади</t>
  </si>
  <si>
    <t>Економічна діяльність</t>
  </si>
  <si>
    <t>Членські внески до асоціацій органів місцевого самоврядування</t>
  </si>
  <si>
    <t>Інша діяльність</t>
  </si>
  <si>
    <t>Надання загальної середньої освіти міжшкільними ресурсними центрами</t>
  </si>
  <si>
    <t xml:space="preserve">Надання загальної середньої освіти   закладами загальної середньої освіти </t>
  </si>
  <si>
    <t>0180</t>
  </si>
  <si>
    <t>1021</t>
  </si>
  <si>
    <t>1026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</si>
  <si>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</si>
  <si>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</si>
  <si>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</si>
  <si>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</si>
  <si>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</si>
  <si>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</si>
  <si>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</si>
  <si>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</si>
  <si>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</si>
  <si>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</si>
  <si>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</si>
  <si>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</si>
  <si>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</si>
  <si>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</si>
  <si>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2111</t>
  </si>
  <si>
    <t>2144</t>
  </si>
  <si>
    <t>3035</t>
  </si>
  <si>
    <t>3033</t>
  </si>
  <si>
    <t xml:space="preserve">Компенсаційні виплати за пільговий проїзд автомобільним транспортом окремим категоріям громадян </t>
  </si>
  <si>
    <t xml:space="preserve">Утримання та забезпечення діяльності центрів соціальних служб 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</si>
  <si>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</si>
  <si>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</si>
  <si>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3142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</si>
  <si>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</si>
  <si>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6011</t>
  </si>
  <si>
    <t>6013</t>
  </si>
  <si>
    <t>6017</t>
  </si>
  <si>
    <t>7680</t>
  </si>
  <si>
    <t xml:space="preserve">Інша діяльність </t>
  </si>
  <si>
    <t>7330</t>
  </si>
  <si>
    <t>Субвенція з місцевого бюджету на виконання інвестиційних проектів</t>
  </si>
  <si>
    <t>8330</t>
  </si>
  <si>
    <t>9720</t>
  </si>
  <si>
    <t>за  1 квартал 2021 року</t>
  </si>
  <si>
    <t>Секретар ради</t>
  </si>
  <si>
    <t>Надія СЛУХАЙ</t>
  </si>
  <si>
    <t xml:space="preserve">Додаток 2    до рішення сесії від 21.05.2021 № 577-09-08                      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</si>
</sst>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72" fontId="2" fillId="0" borderId="1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1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 quotePrefix="1">
      <alignment/>
    </xf>
    <xf numFmtId="172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on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 quotePrefix="1">
      <alignment/>
    </xf>
    <xf numFmtId="49" fontId="0" fillId="0" borderId="10" xfId="0" applyNumberFormat="1" applyFill="1" applyBorder="1" applyAlignment="1" quotePrefix="1">
      <alignment horizontal="right"/>
    </xf>
    <xf numFmtId="49" fontId="0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B1">
      <selection activeCell="F1" sqref="F1:G1"/>
    </sheetView>
  </sheetViews>
  <sheetFormatPr defaultColWidth="9.00390625" defaultRowHeight="12.75"/>
  <cols>
    <col min="1" max="1" width="0.6171875" style="0" hidden="1" customWidth="1"/>
    <col min="2" max="2" width="8.625" style="0" customWidth="1"/>
    <col min="3" max="3" width="53.00390625" style="0" customWidth="1"/>
    <col min="4" max="4" width="14.375" style="0" customWidth="1"/>
    <col min="5" max="6" width="12.625" style="0" bestFit="1" customWidth="1"/>
  </cols>
  <sheetData>
    <row r="1" spans="6:7" ht="49.5" customHeight="1">
      <c r="F1" s="47" t="s">
        <v>145</v>
      </c>
      <c r="G1" s="47"/>
    </row>
    <row r="2" spans="1:6" ht="12.75">
      <c r="A2" s="55" t="s">
        <v>100</v>
      </c>
      <c r="B2" s="55"/>
      <c r="C2" s="55"/>
      <c r="D2" s="55"/>
      <c r="E2" s="55"/>
      <c r="F2" s="55"/>
    </row>
    <row r="3" spans="1:6" ht="12.75">
      <c r="A3" s="55" t="s">
        <v>142</v>
      </c>
      <c r="B3" s="55"/>
      <c r="C3" s="55"/>
      <c r="D3" s="55"/>
      <c r="E3" s="55"/>
      <c r="F3" s="55"/>
    </row>
    <row r="4" spans="1:7" ht="12.75">
      <c r="A4" s="10"/>
      <c r="B4" s="10"/>
      <c r="C4" s="10" t="s">
        <v>88</v>
      </c>
      <c r="D4" s="10"/>
      <c r="E4" s="10"/>
      <c r="F4" s="10"/>
      <c r="G4" t="s">
        <v>99</v>
      </c>
    </row>
    <row r="5" spans="1:8" ht="38.25" customHeight="1">
      <c r="A5" s="1" t="s">
        <v>0</v>
      </c>
      <c r="B5" s="48" t="s">
        <v>0</v>
      </c>
      <c r="C5" s="51" t="s">
        <v>1</v>
      </c>
      <c r="D5" s="51" t="s">
        <v>2</v>
      </c>
      <c r="E5" s="51" t="s">
        <v>3</v>
      </c>
      <c r="F5" s="51" t="s">
        <v>76</v>
      </c>
      <c r="G5" s="54" t="s">
        <v>77</v>
      </c>
      <c r="H5" s="54"/>
    </row>
    <row r="6" spans="1:8" ht="48">
      <c r="A6" s="2" t="s">
        <v>4</v>
      </c>
      <c r="B6" s="49"/>
      <c r="C6" s="52"/>
      <c r="D6" s="52"/>
      <c r="E6" s="52"/>
      <c r="F6" s="52"/>
      <c r="G6" s="22" t="s">
        <v>78</v>
      </c>
      <c r="H6" s="22" t="s">
        <v>79</v>
      </c>
    </row>
    <row r="7" spans="1:8" ht="12.75">
      <c r="A7" s="2"/>
      <c r="B7" s="32"/>
      <c r="C7" s="23" t="s">
        <v>5</v>
      </c>
      <c r="D7" s="24">
        <f>D8+D9</f>
        <v>39617900</v>
      </c>
      <c r="E7" s="24">
        <f>E8+E9</f>
        <v>39757900</v>
      </c>
      <c r="F7" s="24">
        <f>F8+F9</f>
        <v>8116774</v>
      </c>
      <c r="G7" s="16">
        <f>F7/D7*100</f>
        <v>20.487643211780533</v>
      </c>
      <c r="H7" s="16">
        <f>F7/E7*100</f>
        <v>20.41549981261586</v>
      </c>
    </row>
    <row r="8" spans="1:8" ht="25.5">
      <c r="A8" s="2" t="s">
        <v>6</v>
      </c>
      <c r="B8" s="42" t="s">
        <v>6</v>
      </c>
      <c r="C8" s="11" t="s">
        <v>7</v>
      </c>
      <c r="D8" s="12">
        <v>39421600</v>
      </c>
      <c r="E8" s="12">
        <v>39561600</v>
      </c>
      <c r="F8" s="12">
        <v>8080165</v>
      </c>
      <c r="G8" s="16">
        <f aca="true" t="shared" si="0" ref="G8:G72">F8/D8*100</f>
        <v>20.496796172656616</v>
      </c>
      <c r="H8" s="16">
        <f aca="true" t="shared" si="1" ref="H8:H72">F8/E8*100</f>
        <v>20.42426241608024</v>
      </c>
    </row>
    <row r="9" spans="1:8" ht="12.75">
      <c r="A9" s="2"/>
      <c r="B9" s="42" t="s">
        <v>106</v>
      </c>
      <c r="C9" s="11" t="s">
        <v>94</v>
      </c>
      <c r="D9" s="12">
        <v>196300</v>
      </c>
      <c r="E9" s="12">
        <v>196300</v>
      </c>
      <c r="F9" s="12">
        <v>36609</v>
      </c>
      <c r="G9" s="16"/>
      <c r="H9" s="16">
        <f t="shared" si="1"/>
        <v>18.64951604686704</v>
      </c>
    </row>
    <row r="10" spans="1:8" s="10" customFormat="1" ht="12.75">
      <c r="A10" s="25" t="s">
        <v>8</v>
      </c>
      <c r="B10" s="35"/>
      <c r="C10" s="23" t="s">
        <v>9</v>
      </c>
      <c r="D10" s="12">
        <f>SUM(D11:D22)</f>
        <v>170491383</v>
      </c>
      <c r="E10" s="12">
        <f>SUM(E11:E22)</f>
        <v>171244083</v>
      </c>
      <c r="F10" s="12">
        <f>SUM(F11:F22)</f>
        <v>43360362</v>
      </c>
      <c r="G10" s="16">
        <f t="shared" si="0"/>
        <v>25.432582712992595</v>
      </c>
      <c r="H10" s="16">
        <f t="shared" si="1"/>
        <v>25.320794295707138</v>
      </c>
    </row>
    <row r="11" spans="1:8" ht="12.75">
      <c r="A11" s="2" t="s">
        <v>10</v>
      </c>
      <c r="B11" s="42" t="s">
        <v>10</v>
      </c>
      <c r="C11" s="14" t="s">
        <v>11</v>
      </c>
      <c r="D11" s="12">
        <v>19204600</v>
      </c>
      <c r="E11" s="12">
        <v>19229600</v>
      </c>
      <c r="F11" s="12">
        <v>5311089</v>
      </c>
      <c r="G11" s="16">
        <f t="shared" si="0"/>
        <v>27.65529612696958</v>
      </c>
      <c r="H11" s="16">
        <f t="shared" si="1"/>
        <v>27.619342055997002</v>
      </c>
    </row>
    <row r="12" spans="1:8" ht="25.5">
      <c r="A12" s="2" t="s">
        <v>12</v>
      </c>
      <c r="B12" s="42" t="s">
        <v>107</v>
      </c>
      <c r="C12" s="11" t="s">
        <v>105</v>
      </c>
      <c r="D12" s="12">
        <v>37476900</v>
      </c>
      <c r="E12" s="12">
        <v>37806600</v>
      </c>
      <c r="F12" s="12">
        <v>13591231</v>
      </c>
      <c r="G12" s="16">
        <f t="shared" si="0"/>
        <v>36.26562228999731</v>
      </c>
      <c r="H12" s="16">
        <f t="shared" si="1"/>
        <v>35.9493606936355</v>
      </c>
    </row>
    <row r="13" spans="1:8" ht="25.5">
      <c r="A13" s="2" t="s">
        <v>13</v>
      </c>
      <c r="B13" s="42" t="s">
        <v>108</v>
      </c>
      <c r="C13" s="11" t="s">
        <v>104</v>
      </c>
      <c r="D13" s="12">
        <v>2038570</v>
      </c>
      <c r="E13" s="12">
        <v>2038570</v>
      </c>
      <c r="F13" s="12">
        <v>465751</v>
      </c>
      <c r="G13" s="16">
        <f t="shared" si="0"/>
        <v>22.84694663416022</v>
      </c>
      <c r="H13" s="16">
        <f t="shared" si="1"/>
        <v>22.84694663416022</v>
      </c>
    </row>
    <row r="14" spans="1:8" ht="25.5">
      <c r="A14" s="2" t="s">
        <v>14</v>
      </c>
      <c r="B14" s="42" t="s">
        <v>109</v>
      </c>
      <c r="C14" s="11" t="s">
        <v>105</v>
      </c>
      <c r="D14" s="12">
        <v>92092100</v>
      </c>
      <c r="E14" s="12">
        <v>92490100</v>
      </c>
      <c r="F14" s="12">
        <v>19164170</v>
      </c>
      <c r="G14" s="16">
        <f t="shared" si="0"/>
        <v>20.8097871587248</v>
      </c>
      <c r="H14" s="16">
        <f t="shared" si="1"/>
        <v>20.72023924722754</v>
      </c>
    </row>
    <row r="15" spans="1:8" ht="25.5">
      <c r="A15" s="2" t="s">
        <v>15</v>
      </c>
      <c r="B15" s="42" t="s">
        <v>110</v>
      </c>
      <c r="C15" s="11" t="s">
        <v>111</v>
      </c>
      <c r="D15" s="12">
        <v>6510300</v>
      </c>
      <c r="E15" s="12">
        <v>6510300</v>
      </c>
      <c r="F15" s="12">
        <v>1794657</v>
      </c>
      <c r="G15" s="16">
        <f t="shared" si="0"/>
        <v>27.566425510345145</v>
      </c>
      <c r="H15" s="16">
        <f t="shared" si="1"/>
        <v>27.566425510345145</v>
      </c>
    </row>
    <row r="16" spans="1:8" ht="12.75">
      <c r="A16" s="2" t="s">
        <v>16</v>
      </c>
      <c r="B16" s="42" t="s">
        <v>112</v>
      </c>
      <c r="C16" s="14" t="s">
        <v>17</v>
      </c>
      <c r="D16" s="12">
        <v>5244630</v>
      </c>
      <c r="E16" s="12">
        <v>5244630</v>
      </c>
      <c r="F16" s="12">
        <v>1240158</v>
      </c>
      <c r="G16" s="16">
        <f t="shared" si="0"/>
        <v>23.64624387230367</v>
      </c>
      <c r="H16" s="16">
        <f t="shared" si="1"/>
        <v>23.64624387230367</v>
      </c>
    </row>
    <row r="17" spans="1:8" ht="12.75">
      <c r="A17" s="2" t="s">
        <v>18</v>
      </c>
      <c r="B17" s="42" t="s">
        <v>113</v>
      </c>
      <c r="C17" s="14" t="s">
        <v>19</v>
      </c>
      <c r="D17" s="12">
        <v>41720</v>
      </c>
      <c r="E17" s="12">
        <v>41720</v>
      </c>
      <c r="F17" s="12"/>
      <c r="G17" s="16">
        <f t="shared" si="0"/>
        <v>0</v>
      </c>
      <c r="H17" s="16">
        <f t="shared" si="1"/>
        <v>0</v>
      </c>
    </row>
    <row r="18" spans="1:8" ht="25.5">
      <c r="A18" s="2" t="s">
        <v>20</v>
      </c>
      <c r="B18" s="42" t="s">
        <v>114</v>
      </c>
      <c r="C18" s="11" t="s">
        <v>115</v>
      </c>
      <c r="D18" s="12">
        <v>130000</v>
      </c>
      <c r="E18" s="12">
        <v>130000</v>
      </c>
      <c r="F18" s="12">
        <v>26152</v>
      </c>
      <c r="G18" s="16">
        <f t="shared" si="0"/>
        <v>20.116923076923076</v>
      </c>
      <c r="H18" s="16">
        <f t="shared" si="1"/>
        <v>20.116923076923076</v>
      </c>
    </row>
    <row r="19" spans="1:8" ht="25.5">
      <c r="A19" s="2"/>
      <c r="B19" s="42" t="s">
        <v>116</v>
      </c>
      <c r="C19" s="11" t="s">
        <v>117</v>
      </c>
      <c r="D19" s="12">
        <v>1499045</v>
      </c>
      <c r="E19" s="12">
        <v>1499045</v>
      </c>
      <c r="F19" s="12">
        <v>285747</v>
      </c>
      <c r="G19" s="16">
        <f t="shared" si="0"/>
        <v>19.061936099316565</v>
      </c>
      <c r="H19" s="16">
        <f t="shared" si="1"/>
        <v>19.061936099316565</v>
      </c>
    </row>
    <row r="20" spans="1:8" ht="25.5">
      <c r="A20" s="2"/>
      <c r="B20" s="42" t="s">
        <v>118</v>
      </c>
      <c r="C20" s="11" t="s">
        <v>119</v>
      </c>
      <c r="D20" s="12">
        <v>833646</v>
      </c>
      <c r="E20" s="12">
        <v>833646</v>
      </c>
      <c r="F20" s="12">
        <v>199306</v>
      </c>
      <c r="G20" s="16">
        <f t="shared" si="0"/>
        <v>23.90774981227044</v>
      </c>
      <c r="H20" s="16">
        <f t="shared" si="1"/>
        <v>23.90774981227044</v>
      </c>
    </row>
    <row r="21" spans="1:8" ht="38.25">
      <c r="A21" s="2"/>
      <c r="B21" s="42" t="s">
        <v>120</v>
      </c>
      <c r="C21" s="11" t="s">
        <v>121</v>
      </c>
      <c r="D21" s="12">
        <v>420772</v>
      </c>
      <c r="E21" s="12">
        <v>420772</v>
      </c>
      <c r="F21" s="12">
        <v>60621</v>
      </c>
      <c r="G21" s="16">
        <f t="shared" si="0"/>
        <v>14.407089825368608</v>
      </c>
      <c r="H21" s="16">
        <f t="shared" si="1"/>
        <v>14.407089825368608</v>
      </c>
    </row>
    <row r="22" spans="1:8" ht="12.75">
      <c r="A22" s="2"/>
      <c r="B22" s="42" t="s">
        <v>122</v>
      </c>
      <c r="C22" s="11" t="s">
        <v>90</v>
      </c>
      <c r="D22" s="12">
        <v>4999100</v>
      </c>
      <c r="E22" s="12">
        <v>4999100</v>
      </c>
      <c r="F22" s="12">
        <v>1221480</v>
      </c>
      <c r="G22" s="16">
        <f t="shared" si="0"/>
        <v>24.433998119661542</v>
      </c>
      <c r="H22" s="16">
        <f t="shared" si="1"/>
        <v>24.433998119661542</v>
      </c>
    </row>
    <row r="23" spans="1:8" s="10" customFormat="1" ht="12.75">
      <c r="A23" s="25" t="s">
        <v>21</v>
      </c>
      <c r="B23" s="43"/>
      <c r="C23" s="23" t="s">
        <v>22</v>
      </c>
      <c r="D23" s="12">
        <f>D24+D25+D26</f>
        <v>10029200</v>
      </c>
      <c r="E23" s="12">
        <f>E24+E25+E26</f>
        <v>10531400</v>
      </c>
      <c r="F23" s="12">
        <f>F24+F25+F26</f>
        <v>2973795</v>
      </c>
      <c r="G23" s="16">
        <f t="shared" si="0"/>
        <v>29.65136800542416</v>
      </c>
      <c r="H23" s="16">
        <f t="shared" si="1"/>
        <v>28.237413829120534</v>
      </c>
    </row>
    <row r="24" spans="1:8" ht="12.75">
      <c r="A24" s="2" t="s">
        <v>23</v>
      </c>
      <c r="B24" s="42" t="s">
        <v>23</v>
      </c>
      <c r="C24" s="14" t="s">
        <v>24</v>
      </c>
      <c r="D24" s="12">
        <v>5633600</v>
      </c>
      <c r="E24" s="12">
        <v>5633600</v>
      </c>
      <c r="F24" s="12">
        <v>1757459</v>
      </c>
      <c r="G24" s="16">
        <f t="shared" si="0"/>
        <v>31.196020306731043</v>
      </c>
      <c r="H24" s="16">
        <f t="shared" si="1"/>
        <v>31.196020306731043</v>
      </c>
    </row>
    <row r="25" spans="1:8" ht="23.25" customHeight="1">
      <c r="A25" s="2"/>
      <c r="B25" s="42" t="s">
        <v>123</v>
      </c>
      <c r="C25" s="11" t="s">
        <v>97</v>
      </c>
      <c r="D25" s="12">
        <v>3500000</v>
      </c>
      <c r="E25" s="12">
        <v>4143300</v>
      </c>
      <c r="F25" s="12">
        <v>1131362</v>
      </c>
      <c r="G25" s="16">
        <f t="shared" si="0"/>
        <v>32.32462857142857</v>
      </c>
      <c r="H25" s="16">
        <f t="shared" si="1"/>
        <v>27.305819033137833</v>
      </c>
    </row>
    <row r="26" spans="1:8" ht="25.5">
      <c r="A26" s="2"/>
      <c r="B26" s="42" t="s">
        <v>124</v>
      </c>
      <c r="C26" s="11" t="s">
        <v>98</v>
      </c>
      <c r="D26" s="12">
        <v>895600</v>
      </c>
      <c r="E26" s="12">
        <v>754500</v>
      </c>
      <c r="F26" s="12">
        <v>84974</v>
      </c>
      <c r="G26" s="16">
        <f t="shared" si="0"/>
        <v>9.487941045109425</v>
      </c>
      <c r="H26" s="16">
        <f t="shared" si="1"/>
        <v>11.262292909211398</v>
      </c>
    </row>
    <row r="27" spans="1:8" s="10" customFormat="1" ht="12.75">
      <c r="A27" s="25" t="s">
        <v>25</v>
      </c>
      <c r="B27" s="43"/>
      <c r="C27" s="23" t="s">
        <v>26</v>
      </c>
      <c r="D27" s="12">
        <f>SUM(D28:D34)</f>
        <v>12794720</v>
      </c>
      <c r="E27" s="12">
        <f>SUM(E28:E34)</f>
        <v>12918158</v>
      </c>
      <c r="F27" s="12">
        <f>SUM(F28:F34)</f>
        <v>3045805</v>
      </c>
      <c r="G27" s="16">
        <f t="shared" si="0"/>
        <v>23.805171195618193</v>
      </c>
      <c r="H27" s="16">
        <f t="shared" si="1"/>
        <v>23.577703570431634</v>
      </c>
    </row>
    <row r="28" spans="1:8" s="10" customFormat="1" ht="25.5">
      <c r="A28" s="25"/>
      <c r="B28" s="43" t="s">
        <v>126</v>
      </c>
      <c r="C28" s="15" t="s">
        <v>127</v>
      </c>
      <c r="D28" s="12"/>
      <c r="E28" s="12">
        <v>20000</v>
      </c>
      <c r="F28" s="12"/>
      <c r="G28" s="16"/>
      <c r="H28" s="16">
        <f t="shared" si="1"/>
        <v>0</v>
      </c>
    </row>
    <row r="29" spans="1:8" ht="25.5">
      <c r="A29" s="2"/>
      <c r="B29" s="42" t="s">
        <v>125</v>
      </c>
      <c r="C29" s="15" t="s">
        <v>89</v>
      </c>
      <c r="D29" s="12">
        <v>120000</v>
      </c>
      <c r="E29" s="12">
        <v>120000</v>
      </c>
      <c r="F29" s="12"/>
      <c r="G29" s="16">
        <f t="shared" si="0"/>
        <v>0</v>
      </c>
      <c r="H29" s="16">
        <f t="shared" si="1"/>
        <v>0</v>
      </c>
    </row>
    <row r="30" spans="1:8" ht="25.5">
      <c r="A30" s="2" t="s">
        <v>27</v>
      </c>
      <c r="B30" s="42" t="s">
        <v>27</v>
      </c>
      <c r="C30" s="11" t="s">
        <v>28</v>
      </c>
      <c r="D30" s="12">
        <v>1129000</v>
      </c>
      <c r="E30" s="12">
        <v>1129000</v>
      </c>
      <c r="F30" s="12"/>
      <c r="G30" s="16">
        <f t="shared" si="0"/>
        <v>0</v>
      </c>
      <c r="H30" s="16">
        <f t="shared" si="1"/>
        <v>0</v>
      </c>
    </row>
    <row r="31" spans="1:8" ht="38.25">
      <c r="A31" s="2" t="s">
        <v>29</v>
      </c>
      <c r="B31" s="42" t="s">
        <v>29</v>
      </c>
      <c r="C31" s="11" t="s">
        <v>30</v>
      </c>
      <c r="D31" s="12">
        <v>8137200</v>
      </c>
      <c r="E31" s="12">
        <v>8240638</v>
      </c>
      <c r="F31" s="12">
        <v>1721376</v>
      </c>
      <c r="G31" s="16">
        <f t="shared" si="0"/>
        <v>21.15440200560389</v>
      </c>
      <c r="H31" s="16">
        <f t="shared" si="1"/>
        <v>20.88886807065181</v>
      </c>
    </row>
    <row r="32" spans="1:8" ht="25.5">
      <c r="A32" s="2" t="s">
        <v>31</v>
      </c>
      <c r="B32" s="42" t="s">
        <v>31</v>
      </c>
      <c r="C32" s="11" t="s">
        <v>128</v>
      </c>
      <c r="D32" s="12">
        <v>2585520</v>
      </c>
      <c r="E32" s="12">
        <v>2585520</v>
      </c>
      <c r="F32" s="12">
        <v>691393</v>
      </c>
      <c r="G32" s="16">
        <f t="shared" si="0"/>
        <v>26.74096506698846</v>
      </c>
      <c r="H32" s="16">
        <f t="shared" si="1"/>
        <v>26.74096506698846</v>
      </c>
    </row>
    <row r="33" spans="1:8" ht="51">
      <c r="A33" s="2" t="s">
        <v>32</v>
      </c>
      <c r="B33" s="42" t="s">
        <v>129</v>
      </c>
      <c r="C33" s="11" t="s">
        <v>130</v>
      </c>
      <c r="D33" s="12">
        <v>203000</v>
      </c>
      <c r="E33" s="12">
        <v>203000</v>
      </c>
      <c r="F33" s="12">
        <v>64806</v>
      </c>
      <c r="G33" s="16">
        <f t="shared" si="0"/>
        <v>31.924137931034487</v>
      </c>
      <c r="H33" s="16">
        <f t="shared" si="1"/>
        <v>31.924137931034487</v>
      </c>
    </row>
    <row r="34" spans="1:8" ht="25.5">
      <c r="A34" s="2" t="s">
        <v>33</v>
      </c>
      <c r="B34" s="42" t="s">
        <v>131</v>
      </c>
      <c r="C34" s="11" t="s">
        <v>34</v>
      </c>
      <c r="D34" s="12">
        <v>620000</v>
      </c>
      <c r="E34" s="12">
        <v>620000</v>
      </c>
      <c r="F34" s="12">
        <v>568230</v>
      </c>
      <c r="G34" s="16">
        <f t="shared" si="0"/>
        <v>91.64999999999999</v>
      </c>
      <c r="H34" s="16">
        <f t="shared" si="1"/>
        <v>91.64999999999999</v>
      </c>
    </row>
    <row r="35" spans="1:8" s="10" customFormat="1" ht="12.75">
      <c r="A35" s="25" t="s">
        <v>35</v>
      </c>
      <c r="B35" s="43"/>
      <c r="C35" s="23" t="s">
        <v>36</v>
      </c>
      <c r="D35" s="12">
        <f>D36+D37+D38+D39+D40</f>
        <v>13683700</v>
      </c>
      <c r="E35" s="12">
        <f>E36+E37+E38+E39+E40</f>
        <v>13771500</v>
      </c>
      <c r="F35" s="12">
        <f>F36+F37+F38+F39+F40</f>
        <v>3527857</v>
      </c>
      <c r="G35" s="16">
        <f t="shared" si="0"/>
        <v>25.781455308140345</v>
      </c>
      <c r="H35" s="16">
        <f t="shared" si="1"/>
        <v>25.617086010964673</v>
      </c>
    </row>
    <row r="36" spans="1:8" ht="12.75">
      <c r="A36" s="2" t="s">
        <v>37</v>
      </c>
      <c r="B36" s="42" t="s">
        <v>37</v>
      </c>
      <c r="C36" s="14" t="s">
        <v>38</v>
      </c>
      <c r="D36" s="12">
        <v>3797700</v>
      </c>
      <c r="E36" s="12">
        <v>3797700</v>
      </c>
      <c r="F36" s="12">
        <v>902249</v>
      </c>
      <c r="G36" s="16">
        <f t="shared" si="0"/>
        <v>23.757774442425678</v>
      </c>
      <c r="H36" s="16">
        <f t="shared" si="1"/>
        <v>23.757774442425678</v>
      </c>
    </row>
    <row r="37" spans="1:8" ht="12.75">
      <c r="A37" s="2" t="s">
        <v>39</v>
      </c>
      <c r="B37" s="42" t="s">
        <v>39</v>
      </c>
      <c r="C37" s="14" t="s">
        <v>40</v>
      </c>
      <c r="D37" s="12">
        <v>431800</v>
      </c>
      <c r="E37" s="12">
        <v>431800</v>
      </c>
      <c r="F37" s="12">
        <v>169247</v>
      </c>
      <c r="G37" s="16">
        <f t="shared" si="0"/>
        <v>39.19569245020843</v>
      </c>
      <c r="H37" s="16">
        <f t="shared" si="1"/>
        <v>39.19569245020843</v>
      </c>
    </row>
    <row r="38" spans="1:8" ht="25.5">
      <c r="A38" s="2" t="s">
        <v>41</v>
      </c>
      <c r="B38" s="42" t="s">
        <v>41</v>
      </c>
      <c r="C38" s="11" t="s">
        <v>42</v>
      </c>
      <c r="D38" s="12">
        <v>7989300</v>
      </c>
      <c r="E38" s="12">
        <v>8077100</v>
      </c>
      <c r="F38" s="12">
        <v>2113802</v>
      </c>
      <c r="G38" s="16">
        <f t="shared" si="0"/>
        <v>26.457912457912457</v>
      </c>
      <c r="H38" s="16">
        <f t="shared" si="1"/>
        <v>26.170308650381948</v>
      </c>
    </row>
    <row r="39" spans="1:8" ht="25.5">
      <c r="A39" s="2" t="s">
        <v>43</v>
      </c>
      <c r="B39" s="42" t="s">
        <v>43</v>
      </c>
      <c r="C39" s="11" t="s">
        <v>44</v>
      </c>
      <c r="D39" s="12">
        <v>1144900</v>
      </c>
      <c r="E39" s="12">
        <v>1144900</v>
      </c>
      <c r="F39" s="12">
        <v>293084</v>
      </c>
      <c r="G39" s="16">
        <f t="shared" si="0"/>
        <v>25.599091623722597</v>
      </c>
      <c r="H39" s="16">
        <f t="shared" si="1"/>
        <v>25.599091623722597</v>
      </c>
    </row>
    <row r="40" spans="1:8" ht="12.75">
      <c r="A40" s="2" t="s">
        <v>45</v>
      </c>
      <c r="B40" s="42"/>
      <c r="C40" s="14" t="s">
        <v>46</v>
      </c>
      <c r="D40" s="12">
        <v>320000</v>
      </c>
      <c r="E40" s="12">
        <v>320000</v>
      </c>
      <c r="F40" s="12">
        <v>49475</v>
      </c>
      <c r="G40" s="16">
        <f t="shared" si="0"/>
        <v>15.4609375</v>
      </c>
      <c r="H40" s="16">
        <f t="shared" si="1"/>
        <v>15.4609375</v>
      </c>
    </row>
    <row r="41" spans="1:8" s="10" customFormat="1" ht="12.75">
      <c r="A41" s="25" t="s">
        <v>47</v>
      </c>
      <c r="B41" s="43"/>
      <c r="C41" s="23" t="s">
        <v>48</v>
      </c>
      <c r="D41" s="12">
        <f>D42+D43+D44+D45+D46</f>
        <v>4089320</v>
      </c>
      <c r="E41" s="12">
        <f>E42+E43+E44+E45+E46</f>
        <v>4132620</v>
      </c>
      <c r="F41" s="12">
        <f>F42+F43+F44+F45+F46</f>
        <v>1069080</v>
      </c>
      <c r="G41" s="16">
        <f t="shared" si="0"/>
        <v>26.14322185595649</v>
      </c>
      <c r="H41" s="16">
        <f t="shared" si="1"/>
        <v>25.869303250722304</v>
      </c>
    </row>
    <row r="42" spans="1:8" ht="25.5">
      <c r="A42" s="2" t="s">
        <v>49</v>
      </c>
      <c r="B42" s="42" t="s">
        <v>49</v>
      </c>
      <c r="C42" s="11" t="s">
        <v>50</v>
      </c>
      <c r="D42" s="12">
        <v>200000</v>
      </c>
      <c r="E42" s="12">
        <v>200000</v>
      </c>
      <c r="F42" s="12">
        <v>18060</v>
      </c>
      <c r="G42" s="16"/>
      <c r="H42" s="16">
        <f t="shared" si="1"/>
        <v>9.030000000000001</v>
      </c>
    </row>
    <row r="43" spans="1:8" ht="25.5">
      <c r="A43" s="2" t="s">
        <v>51</v>
      </c>
      <c r="B43" s="42" t="s">
        <v>51</v>
      </c>
      <c r="C43" s="11" t="s">
        <v>52</v>
      </c>
      <c r="D43" s="12">
        <v>2075920</v>
      </c>
      <c r="E43" s="12">
        <v>2075920</v>
      </c>
      <c r="F43" s="12">
        <v>595170</v>
      </c>
      <c r="G43" s="16">
        <f t="shared" si="0"/>
        <v>28.67017996839955</v>
      </c>
      <c r="H43" s="16">
        <f t="shared" si="1"/>
        <v>28.67017996839955</v>
      </c>
    </row>
    <row r="44" spans="1:8" ht="25.5">
      <c r="A44" s="2" t="s">
        <v>53</v>
      </c>
      <c r="B44" s="42" t="s">
        <v>53</v>
      </c>
      <c r="C44" s="11" t="s">
        <v>54</v>
      </c>
      <c r="D44" s="12">
        <v>486900</v>
      </c>
      <c r="E44" s="12">
        <v>486900</v>
      </c>
      <c r="F44" s="12">
        <v>107781</v>
      </c>
      <c r="G44" s="16">
        <f t="shared" si="0"/>
        <v>22.136167590881083</v>
      </c>
      <c r="H44" s="16">
        <f t="shared" si="1"/>
        <v>22.136167590881083</v>
      </c>
    </row>
    <row r="45" spans="1:8" ht="12.75">
      <c r="A45" s="2" t="s">
        <v>55</v>
      </c>
      <c r="B45" s="42" t="s">
        <v>55</v>
      </c>
      <c r="C45" s="14" t="s">
        <v>56</v>
      </c>
      <c r="D45" s="12">
        <v>1148400</v>
      </c>
      <c r="E45" s="12">
        <v>1191700</v>
      </c>
      <c r="F45" s="12">
        <v>297568</v>
      </c>
      <c r="G45" s="16">
        <f t="shared" si="0"/>
        <v>25.911529083942874</v>
      </c>
      <c r="H45" s="16">
        <f t="shared" si="1"/>
        <v>24.970042796005707</v>
      </c>
    </row>
    <row r="46" spans="1:8" ht="38.25">
      <c r="A46" s="2" t="s">
        <v>57</v>
      </c>
      <c r="B46" s="42" t="s">
        <v>57</v>
      </c>
      <c r="C46" s="11" t="s">
        <v>132</v>
      </c>
      <c r="D46" s="12">
        <v>178100</v>
      </c>
      <c r="E46" s="12">
        <v>178100</v>
      </c>
      <c r="F46" s="12">
        <v>50501</v>
      </c>
      <c r="G46" s="16">
        <f t="shared" si="0"/>
        <v>28.355418304323415</v>
      </c>
      <c r="H46" s="16">
        <f t="shared" si="1"/>
        <v>28.355418304323415</v>
      </c>
    </row>
    <row r="47" spans="1:8" s="10" customFormat="1" ht="12.75">
      <c r="A47" s="25" t="s">
        <v>58</v>
      </c>
      <c r="B47" s="43"/>
      <c r="C47" s="23" t="s">
        <v>59</v>
      </c>
      <c r="D47" s="12">
        <f>D48+D50+D51+D49</f>
        <v>11529500</v>
      </c>
      <c r="E47" s="12">
        <f>E48+E50+E51+E49</f>
        <v>12454500</v>
      </c>
      <c r="F47" s="12">
        <f>F48+F50+F51+F49</f>
        <v>3052269</v>
      </c>
      <c r="G47" s="16">
        <f t="shared" si="0"/>
        <v>26.473559130925018</v>
      </c>
      <c r="H47" s="16">
        <f t="shared" si="1"/>
        <v>24.50735878598097</v>
      </c>
    </row>
    <row r="48" spans="1:8" ht="16.5" customHeight="1">
      <c r="A48" s="2"/>
      <c r="B48" s="42" t="s">
        <v>133</v>
      </c>
      <c r="C48" s="15" t="s">
        <v>92</v>
      </c>
      <c r="D48" s="13"/>
      <c r="E48" s="12">
        <v>49000</v>
      </c>
      <c r="F48" s="12">
        <v>48900</v>
      </c>
      <c r="G48" s="16"/>
      <c r="H48" s="16">
        <f t="shared" si="1"/>
        <v>99.79591836734694</v>
      </c>
    </row>
    <row r="49" spans="1:8" ht="25.5">
      <c r="A49" s="2"/>
      <c r="B49" s="42" t="s">
        <v>134</v>
      </c>
      <c r="C49" s="15" t="s">
        <v>95</v>
      </c>
      <c r="D49" s="13"/>
      <c r="E49" s="12">
        <v>450000</v>
      </c>
      <c r="F49" s="12">
        <v>150000</v>
      </c>
      <c r="G49" s="16"/>
      <c r="H49" s="16">
        <f t="shared" si="1"/>
        <v>33.33333333333333</v>
      </c>
    </row>
    <row r="50" spans="1:8" ht="25.5">
      <c r="A50" s="2"/>
      <c r="B50" s="42" t="s">
        <v>135</v>
      </c>
      <c r="C50" s="15" t="s">
        <v>93</v>
      </c>
      <c r="D50" s="13"/>
      <c r="E50" s="12">
        <v>17000</v>
      </c>
      <c r="F50" s="12">
        <v>7969</v>
      </c>
      <c r="G50" s="16"/>
      <c r="H50" s="16">
        <f t="shared" si="1"/>
        <v>46.87647058823529</v>
      </c>
    </row>
    <row r="51" spans="1:8" ht="12.75">
      <c r="A51" s="2" t="s">
        <v>60</v>
      </c>
      <c r="B51" s="42" t="s">
        <v>60</v>
      </c>
      <c r="C51" s="14" t="s">
        <v>61</v>
      </c>
      <c r="D51" s="12">
        <v>11529500</v>
      </c>
      <c r="E51" s="12">
        <v>11938500</v>
      </c>
      <c r="F51" s="12">
        <v>2845400</v>
      </c>
      <c r="G51" s="16">
        <f t="shared" si="0"/>
        <v>24.67930092371742</v>
      </c>
      <c r="H51" s="16">
        <f t="shared" si="1"/>
        <v>23.833814968379613</v>
      </c>
    </row>
    <row r="52" spans="1:8" s="10" customFormat="1" ht="12.75">
      <c r="A52" s="25" t="s">
        <v>62</v>
      </c>
      <c r="B52" s="43"/>
      <c r="C52" s="29" t="s">
        <v>101</v>
      </c>
      <c r="D52" s="12">
        <f>D53+D54</f>
        <v>1053594</v>
      </c>
      <c r="E52" s="12">
        <f>E53+E54</f>
        <v>1053594</v>
      </c>
      <c r="F52" s="12">
        <f>F53+F54</f>
        <v>0</v>
      </c>
      <c r="G52" s="16">
        <f t="shared" si="0"/>
        <v>0</v>
      </c>
      <c r="H52" s="16">
        <f t="shared" si="1"/>
        <v>0</v>
      </c>
    </row>
    <row r="53" spans="1:8" ht="25.5">
      <c r="A53" s="2" t="s">
        <v>63</v>
      </c>
      <c r="B53" s="42" t="s">
        <v>63</v>
      </c>
      <c r="C53" s="11" t="s">
        <v>64</v>
      </c>
      <c r="D53" s="12">
        <v>1000000</v>
      </c>
      <c r="E53" s="12">
        <v>1000000</v>
      </c>
      <c r="F53" s="12"/>
      <c r="G53" s="16">
        <f t="shared" si="0"/>
        <v>0</v>
      </c>
      <c r="H53" s="16">
        <f t="shared" si="1"/>
        <v>0</v>
      </c>
    </row>
    <row r="54" spans="1:8" s="10" customFormat="1" ht="12.75">
      <c r="A54" s="25" t="s">
        <v>65</v>
      </c>
      <c r="B54" s="43" t="s">
        <v>136</v>
      </c>
      <c r="C54" s="23" t="s">
        <v>102</v>
      </c>
      <c r="D54" s="12">
        <v>53594</v>
      </c>
      <c r="E54" s="12">
        <v>53594</v>
      </c>
      <c r="F54" s="12"/>
      <c r="G54" s="16">
        <f t="shared" si="0"/>
        <v>0</v>
      </c>
      <c r="H54" s="16">
        <f t="shared" si="1"/>
        <v>0</v>
      </c>
    </row>
    <row r="55" spans="1:8" ht="12.75">
      <c r="A55" s="2" t="s">
        <v>66</v>
      </c>
      <c r="B55" s="42"/>
      <c r="C55" s="23" t="s">
        <v>103</v>
      </c>
      <c r="D55" s="12">
        <f>D56</f>
        <v>238700</v>
      </c>
      <c r="E55" s="12">
        <f>E56</f>
        <v>238700</v>
      </c>
      <c r="F55" s="12">
        <f>F56</f>
        <v>59658</v>
      </c>
      <c r="G55" s="16">
        <f t="shared" si="0"/>
        <v>24.992878089652283</v>
      </c>
      <c r="H55" s="16">
        <f t="shared" si="1"/>
        <v>24.992878089652283</v>
      </c>
    </row>
    <row r="56" spans="1:8" s="10" customFormat="1" ht="12.75">
      <c r="A56" s="25"/>
      <c r="B56" s="43" t="s">
        <v>66</v>
      </c>
      <c r="C56" s="14" t="s">
        <v>67</v>
      </c>
      <c r="D56" s="12">
        <v>238700</v>
      </c>
      <c r="E56" s="12">
        <v>238700</v>
      </c>
      <c r="F56" s="12">
        <v>59658</v>
      </c>
      <c r="G56" s="16"/>
      <c r="H56" s="16">
        <f t="shared" si="1"/>
        <v>24.992878089652283</v>
      </c>
    </row>
    <row r="57" spans="1:8" ht="12.75">
      <c r="A57" s="3" t="s">
        <v>72</v>
      </c>
      <c r="B57" s="36"/>
      <c r="C57" s="23" t="s">
        <v>87</v>
      </c>
      <c r="D57" s="12">
        <f>D7+D10+D23+D27+D35+D41+D47+D52+D55</f>
        <v>263528017</v>
      </c>
      <c r="E57" s="12">
        <f>E7+E10+E23+E27+E35+E41+E47+E52+E55</f>
        <v>266102455</v>
      </c>
      <c r="F57" s="12">
        <f>F7+F10+F23+F27+F35+F41+F47+F52+F55</f>
        <v>65205600</v>
      </c>
      <c r="G57" s="16">
        <f t="shared" si="0"/>
        <v>24.743327385945456</v>
      </c>
      <c r="H57" s="16">
        <f t="shared" si="1"/>
        <v>24.50394529430403</v>
      </c>
    </row>
    <row r="58" spans="1:8" ht="12.75">
      <c r="A58" s="4"/>
      <c r="B58" s="37"/>
      <c r="C58" s="17"/>
      <c r="D58" s="18"/>
      <c r="E58" s="18"/>
      <c r="F58" s="18"/>
      <c r="G58" s="26"/>
      <c r="H58" s="26"/>
    </row>
    <row r="59" spans="2:8" ht="12.75">
      <c r="B59" s="38"/>
      <c r="C59" s="30" t="s">
        <v>85</v>
      </c>
      <c r="D59" s="19"/>
      <c r="E59" s="19"/>
      <c r="F59" s="19"/>
      <c r="G59" s="27"/>
      <c r="H59" s="27"/>
    </row>
    <row r="60" spans="1:8" ht="38.25">
      <c r="A60" s="1" t="s">
        <v>0</v>
      </c>
      <c r="B60" s="39"/>
      <c r="C60" s="51" t="s">
        <v>1</v>
      </c>
      <c r="D60" s="53" t="s">
        <v>80</v>
      </c>
      <c r="E60" s="53" t="s">
        <v>81</v>
      </c>
      <c r="F60" s="53" t="s">
        <v>76</v>
      </c>
      <c r="G60" s="50" t="s">
        <v>82</v>
      </c>
      <c r="H60" s="50"/>
    </row>
    <row r="61" spans="1:8" ht="89.25">
      <c r="A61" s="1">
        <v>1</v>
      </c>
      <c r="B61" s="40"/>
      <c r="C61" s="52"/>
      <c r="D61" s="53"/>
      <c r="E61" s="53"/>
      <c r="F61" s="53"/>
      <c r="G61" s="28" t="s">
        <v>83</v>
      </c>
      <c r="H61" s="28" t="s">
        <v>84</v>
      </c>
    </row>
    <row r="62" spans="1:8" ht="12.75">
      <c r="A62" s="2" t="s">
        <v>4</v>
      </c>
      <c r="B62" s="34"/>
      <c r="C62" s="23" t="s">
        <v>5</v>
      </c>
      <c r="D62" s="12">
        <f>D63</f>
        <v>50000</v>
      </c>
      <c r="E62" s="12">
        <f>E63</f>
        <v>50000</v>
      </c>
      <c r="F62" s="12">
        <f>F63</f>
        <v>0</v>
      </c>
      <c r="G62" s="16">
        <f t="shared" si="0"/>
        <v>0</v>
      </c>
      <c r="H62" s="16">
        <f t="shared" si="1"/>
        <v>0</v>
      </c>
    </row>
    <row r="63" spans="1:8" ht="25.5">
      <c r="A63" s="2" t="s">
        <v>6</v>
      </c>
      <c r="B63" s="34" t="s">
        <v>6</v>
      </c>
      <c r="C63" s="11" t="s">
        <v>7</v>
      </c>
      <c r="D63" s="12">
        <v>50000</v>
      </c>
      <c r="E63" s="12">
        <v>50000</v>
      </c>
      <c r="F63" s="12"/>
      <c r="G63" s="16">
        <f t="shared" si="0"/>
        <v>0</v>
      </c>
      <c r="H63" s="16">
        <f t="shared" si="1"/>
        <v>0</v>
      </c>
    </row>
    <row r="64" spans="1:8" ht="12.75">
      <c r="A64" s="2" t="s">
        <v>8</v>
      </c>
      <c r="B64" s="34"/>
      <c r="C64" s="23" t="s">
        <v>9</v>
      </c>
      <c r="D64" s="12">
        <f>D65+D66+D67+D68+D69+D71+D72+D70</f>
        <v>5604814</v>
      </c>
      <c r="E64" s="12">
        <f>E65+E66+E67+E68+E69+E71+E72+E70</f>
        <v>5896838</v>
      </c>
      <c r="F64" s="12">
        <f>F65+F66+F67+F68+F69+F71+F72+F70</f>
        <v>1079639</v>
      </c>
      <c r="G64" s="16">
        <f t="shared" si="0"/>
        <v>19.262708807107604</v>
      </c>
      <c r="H64" s="16">
        <f t="shared" si="1"/>
        <v>18.30877836562578</v>
      </c>
    </row>
    <row r="65" spans="1:8" ht="12.75">
      <c r="A65" s="2" t="s">
        <v>10</v>
      </c>
      <c r="B65" s="34" t="s">
        <v>10</v>
      </c>
      <c r="C65" s="14" t="s">
        <v>11</v>
      </c>
      <c r="D65" s="12">
        <v>1813000</v>
      </c>
      <c r="E65" s="12">
        <v>1865239</v>
      </c>
      <c r="F65" s="12">
        <v>290548</v>
      </c>
      <c r="G65" s="16">
        <f t="shared" si="0"/>
        <v>16.02581356867071</v>
      </c>
      <c r="H65" s="16">
        <f t="shared" si="1"/>
        <v>15.576985040522956</v>
      </c>
    </row>
    <row r="66" spans="1:8" ht="25.5">
      <c r="A66" s="2" t="s">
        <v>12</v>
      </c>
      <c r="B66" s="34" t="s">
        <v>107</v>
      </c>
      <c r="C66" s="11" t="s">
        <v>105</v>
      </c>
      <c r="D66" s="12">
        <v>2151000</v>
      </c>
      <c r="E66" s="12">
        <v>2331460</v>
      </c>
      <c r="F66" s="12">
        <v>487974</v>
      </c>
      <c r="G66" s="16">
        <f t="shared" si="0"/>
        <v>22.685913528591353</v>
      </c>
      <c r="H66" s="16">
        <f t="shared" si="1"/>
        <v>20.929975208667532</v>
      </c>
    </row>
    <row r="67" spans="1:8" ht="25.5">
      <c r="A67" s="2" t="s">
        <v>13</v>
      </c>
      <c r="B67" s="34" t="s">
        <v>108</v>
      </c>
      <c r="C67" s="11" t="s">
        <v>104</v>
      </c>
      <c r="D67" s="12">
        <v>213000</v>
      </c>
      <c r="E67" s="12">
        <v>224258</v>
      </c>
      <c r="F67" s="12">
        <v>42914</v>
      </c>
      <c r="G67" s="16">
        <f t="shared" si="0"/>
        <v>20.147417840375585</v>
      </c>
      <c r="H67" s="16">
        <f t="shared" si="1"/>
        <v>19.135995148445094</v>
      </c>
    </row>
    <row r="68" spans="1:8" ht="25.5">
      <c r="A68" s="2" t="s">
        <v>14</v>
      </c>
      <c r="B68" s="34" t="s">
        <v>110</v>
      </c>
      <c r="C68" s="11" t="s">
        <v>111</v>
      </c>
      <c r="D68" s="12">
        <v>584300</v>
      </c>
      <c r="E68" s="12">
        <v>604517</v>
      </c>
      <c r="F68" s="12">
        <v>144489</v>
      </c>
      <c r="G68" s="16">
        <f t="shared" si="0"/>
        <v>24.72856409378744</v>
      </c>
      <c r="H68" s="16">
        <f t="shared" si="1"/>
        <v>23.90156108099524</v>
      </c>
    </row>
    <row r="69" spans="1:8" ht="12.75">
      <c r="A69" s="2" t="s">
        <v>15</v>
      </c>
      <c r="B69" s="34" t="s">
        <v>112</v>
      </c>
      <c r="C69" s="14" t="s">
        <v>17</v>
      </c>
      <c r="D69" s="12">
        <v>30000</v>
      </c>
      <c r="E69" s="12">
        <v>30000</v>
      </c>
      <c r="F69" s="12"/>
      <c r="G69" s="16">
        <f t="shared" si="0"/>
        <v>0</v>
      </c>
      <c r="H69" s="16">
        <f t="shared" si="1"/>
        <v>0</v>
      </c>
    </row>
    <row r="70" spans="1:8" ht="25.5">
      <c r="A70" s="2"/>
      <c r="B70" s="34" t="s">
        <v>114</v>
      </c>
      <c r="C70" s="11" t="s">
        <v>115</v>
      </c>
      <c r="D70" s="12"/>
      <c r="E70" s="12">
        <v>7850</v>
      </c>
      <c r="F70" s="12">
        <v>7850</v>
      </c>
      <c r="G70" s="16"/>
      <c r="H70" s="16">
        <f t="shared" si="1"/>
        <v>100</v>
      </c>
    </row>
    <row r="71" spans="1:8" ht="38.25">
      <c r="A71" s="2" t="s">
        <v>16</v>
      </c>
      <c r="B71" s="34" t="s">
        <v>120</v>
      </c>
      <c r="C71" s="11" t="s">
        <v>121</v>
      </c>
      <c r="D71" s="12">
        <v>213514</v>
      </c>
      <c r="E71" s="12">
        <v>213514</v>
      </c>
      <c r="F71" s="12"/>
      <c r="G71" s="16">
        <f t="shared" si="0"/>
        <v>0</v>
      </c>
      <c r="H71" s="16">
        <f t="shared" si="1"/>
        <v>0</v>
      </c>
    </row>
    <row r="72" spans="1:8" ht="12.75">
      <c r="A72" s="2" t="s">
        <v>20</v>
      </c>
      <c r="B72" s="34" t="s">
        <v>122</v>
      </c>
      <c r="C72" s="11" t="s">
        <v>90</v>
      </c>
      <c r="D72" s="12">
        <v>600000</v>
      </c>
      <c r="E72" s="12">
        <v>620000</v>
      </c>
      <c r="F72" s="12">
        <v>105864</v>
      </c>
      <c r="G72" s="16">
        <f t="shared" si="0"/>
        <v>17.644000000000002</v>
      </c>
      <c r="H72" s="16">
        <f t="shared" si="1"/>
        <v>17.07483870967742</v>
      </c>
    </row>
    <row r="73" spans="1:8" ht="12.75">
      <c r="A73" s="2" t="s">
        <v>21</v>
      </c>
      <c r="B73" s="34"/>
      <c r="C73" s="23" t="s">
        <v>22</v>
      </c>
      <c r="D73" s="12">
        <f>D74</f>
        <v>38000</v>
      </c>
      <c r="E73" s="12">
        <f>E74</f>
        <v>38000</v>
      </c>
      <c r="F73" s="12">
        <f>F74</f>
        <v>38000</v>
      </c>
      <c r="G73" s="16">
        <f>F73/D73*100</f>
        <v>100</v>
      </c>
      <c r="H73" s="16">
        <f aca="true" t="shared" si="2" ref="H73:H92">F73/E73*100</f>
        <v>100</v>
      </c>
    </row>
    <row r="74" spans="1:8" ht="25.5">
      <c r="A74" s="2"/>
      <c r="B74" s="34" t="s">
        <v>123</v>
      </c>
      <c r="C74" s="11" t="s">
        <v>97</v>
      </c>
      <c r="D74" s="12">
        <v>38000</v>
      </c>
      <c r="E74" s="12">
        <v>38000</v>
      </c>
      <c r="F74" s="12">
        <v>38000</v>
      </c>
      <c r="G74" s="16"/>
      <c r="H74" s="16">
        <f t="shared" si="2"/>
        <v>100</v>
      </c>
    </row>
    <row r="75" spans="1:8" ht="12.75">
      <c r="A75" s="2" t="s">
        <v>25</v>
      </c>
      <c r="B75" s="34"/>
      <c r="C75" s="23" t="s">
        <v>26</v>
      </c>
      <c r="D75" s="12">
        <f>D76</f>
        <v>50000</v>
      </c>
      <c r="E75" s="12">
        <f>E76</f>
        <v>1181987</v>
      </c>
      <c r="F75" s="12">
        <f>F76</f>
        <v>154417</v>
      </c>
      <c r="G75" s="16">
        <f>F75/D75*100</f>
        <v>308.834</v>
      </c>
      <c r="H75" s="16">
        <f t="shared" si="2"/>
        <v>13.064187677191036</v>
      </c>
    </row>
    <row r="76" spans="1:8" ht="40.5" customHeight="1">
      <c r="A76" s="2" t="s">
        <v>29</v>
      </c>
      <c r="B76" s="34" t="s">
        <v>29</v>
      </c>
      <c r="C76" s="11" t="s">
        <v>30</v>
      </c>
      <c r="D76" s="12">
        <v>50000</v>
      </c>
      <c r="E76" s="12">
        <v>1181987</v>
      </c>
      <c r="F76" s="12">
        <v>154417</v>
      </c>
      <c r="G76" s="16">
        <f>F76/D76*100</f>
        <v>308.834</v>
      </c>
      <c r="H76" s="16">
        <f t="shared" si="2"/>
        <v>13.064187677191036</v>
      </c>
    </row>
    <row r="77" spans="1:8" ht="12.75">
      <c r="A77" s="2" t="s">
        <v>35</v>
      </c>
      <c r="B77" s="34"/>
      <c r="C77" s="23" t="s">
        <v>36</v>
      </c>
      <c r="D77" s="12">
        <f>D79+D80+D78</f>
        <v>52500</v>
      </c>
      <c r="E77" s="12">
        <f>E79+E80+E78</f>
        <v>118851</v>
      </c>
      <c r="F77" s="12">
        <f>F79+F80+F78</f>
        <v>67331</v>
      </c>
      <c r="G77" s="16">
        <f aca="true" t="shared" si="3" ref="G77:G82">F77/D77*100</f>
        <v>128.24952380952382</v>
      </c>
      <c r="H77" s="16">
        <f t="shared" si="2"/>
        <v>56.65160579212628</v>
      </c>
    </row>
    <row r="78" spans="1:8" ht="12.75">
      <c r="A78" s="2"/>
      <c r="B78" s="34" t="s">
        <v>37</v>
      </c>
      <c r="C78" s="14" t="s">
        <v>38</v>
      </c>
      <c r="D78" s="12"/>
      <c r="E78" s="12">
        <v>60276</v>
      </c>
      <c r="F78" s="12">
        <v>60276</v>
      </c>
      <c r="G78" s="16"/>
      <c r="H78" s="16"/>
    </row>
    <row r="79" spans="1:8" ht="12.75">
      <c r="A79" s="2" t="s">
        <v>39</v>
      </c>
      <c r="B79" s="34" t="s">
        <v>39</v>
      </c>
      <c r="C79" s="14" t="s">
        <v>40</v>
      </c>
      <c r="D79" s="12">
        <v>2500</v>
      </c>
      <c r="E79" s="12">
        <v>3575</v>
      </c>
      <c r="F79" s="12">
        <v>1075</v>
      </c>
      <c r="G79" s="16">
        <f t="shared" si="3"/>
        <v>43</v>
      </c>
      <c r="H79" s="16">
        <f t="shared" si="2"/>
        <v>30.069930069930066</v>
      </c>
    </row>
    <row r="80" spans="1:8" ht="25.5">
      <c r="A80" s="2" t="s">
        <v>41</v>
      </c>
      <c r="B80" s="34" t="s">
        <v>41</v>
      </c>
      <c r="C80" s="11" t="s">
        <v>42</v>
      </c>
      <c r="D80" s="12">
        <v>50000</v>
      </c>
      <c r="E80" s="12">
        <v>55000</v>
      </c>
      <c r="F80" s="12">
        <v>5980</v>
      </c>
      <c r="G80" s="16">
        <f t="shared" si="3"/>
        <v>11.959999999999999</v>
      </c>
      <c r="H80" s="16">
        <f t="shared" si="2"/>
        <v>10.872727272727273</v>
      </c>
    </row>
    <row r="81" spans="1:8" ht="12.75">
      <c r="A81" s="2" t="s">
        <v>47</v>
      </c>
      <c r="B81" s="34"/>
      <c r="C81" s="23" t="s">
        <v>48</v>
      </c>
      <c r="D81" s="12">
        <f>D82</f>
        <v>20000</v>
      </c>
      <c r="E81" s="12">
        <f>E82</f>
        <v>22780</v>
      </c>
      <c r="F81" s="12">
        <f>F82</f>
        <v>2780</v>
      </c>
      <c r="G81" s="16">
        <f t="shared" si="3"/>
        <v>13.900000000000002</v>
      </c>
      <c r="H81" s="16">
        <f t="shared" si="2"/>
        <v>12.203687445127304</v>
      </c>
    </row>
    <row r="82" spans="1:8" ht="12.75">
      <c r="A82" s="2" t="s">
        <v>55</v>
      </c>
      <c r="B82" s="34" t="s">
        <v>55</v>
      </c>
      <c r="C82" s="14" t="s">
        <v>56</v>
      </c>
      <c r="D82" s="12">
        <v>20000</v>
      </c>
      <c r="E82" s="12">
        <v>22780</v>
      </c>
      <c r="F82" s="12">
        <v>2780</v>
      </c>
      <c r="G82" s="16">
        <f t="shared" si="3"/>
        <v>13.900000000000002</v>
      </c>
      <c r="H82" s="16">
        <f t="shared" si="2"/>
        <v>12.203687445127304</v>
      </c>
    </row>
    <row r="83" spans="1:8" ht="12.75">
      <c r="A83" s="2" t="s">
        <v>62</v>
      </c>
      <c r="B83" s="34"/>
      <c r="C83" s="23" t="s">
        <v>101</v>
      </c>
      <c r="D83" s="12">
        <f>D84+D85</f>
        <v>7770762</v>
      </c>
      <c r="E83" s="12">
        <f>E84+E85</f>
        <v>7770762</v>
      </c>
      <c r="F83" s="12">
        <f>F84+F85</f>
        <v>1064471</v>
      </c>
      <c r="G83" s="16">
        <f aca="true" t="shared" si="4" ref="G83:G91">F83/D83*100</f>
        <v>13.698412073359087</v>
      </c>
      <c r="H83" s="16">
        <f t="shared" si="2"/>
        <v>13.698412073359087</v>
      </c>
    </row>
    <row r="84" spans="1:8" ht="12.75">
      <c r="A84" s="2"/>
      <c r="B84" s="34" t="s">
        <v>73</v>
      </c>
      <c r="C84" s="14" t="s">
        <v>74</v>
      </c>
      <c r="D84" s="12">
        <v>3918250</v>
      </c>
      <c r="E84" s="12">
        <v>3918250</v>
      </c>
      <c r="F84" s="12">
        <v>1064471</v>
      </c>
      <c r="G84" s="16">
        <f t="shared" si="4"/>
        <v>27.16700057423595</v>
      </c>
      <c r="H84" s="16">
        <f t="shared" si="2"/>
        <v>27.16700057423595</v>
      </c>
    </row>
    <row r="85" spans="1:8" ht="12.75">
      <c r="A85" s="2"/>
      <c r="B85" s="34" t="s">
        <v>138</v>
      </c>
      <c r="C85" s="20" t="s">
        <v>91</v>
      </c>
      <c r="D85" s="12">
        <v>3852512</v>
      </c>
      <c r="E85" s="12">
        <v>3852512</v>
      </c>
      <c r="F85" s="12"/>
      <c r="G85" s="16">
        <f t="shared" si="4"/>
        <v>0</v>
      </c>
      <c r="H85" s="16">
        <f t="shared" si="2"/>
        <v>0</v>
      </c>
    </row>
    <row r="86" spans="1:8" ht="12.75">
      <c r="A86" s="2"/>
      <c r="B86" s="34"/>
      <c r="C86" s="44" t="s">
        <v>137</v>
      </c>
      <c r="D86" s="12">
        <f>D87</f>
        <v>25000</v>
      </c>
      <c r="E86" s="12">
        <f>E87</f>
        <v>25000</v>
      </c>
      <c r="F86" s="12">
        <f>F87</f>
        <v>0</v>
      </c>
      <c r="G86" s="16">
        <f t="shared" si="4"/>
        <v>0</v>
      </c>
      <c r="H86" s="16">
        <f t="shared" si="2"/>
        <v>0</v>
      </c>
    </row>
    <row r="87" spans="1:8" ht="12.75">
      <c r="A87" s="2"/>
      <c r="B87" s="41" t="s">
        <v>140</v>
      </c>
      <c r="C87" s="21" t="s">
        <v>96</v>
      </c>
      <c r="D87" s="12">
        <v>25000</v>
      </c>
      <c r="E87" s="12">
        <v>25000</v>
      </c>
      <c r="F87" s="12"/>
      <c r="G87" s="16">
        <f t="shared" si="4"/>
        <v>0</v>
      </c>
      <c r="H87" s="16"/>
    </row>
    <row r="88" spans="1:8" ht="12.75">
      <c r="A88" s="2"/>
      <c r="B88" s="34"/>
      <c r="C88" s="29" t="s">
        <v>86</v>
      </c>
      <c r="D88" s="12">
        <f>D62+D64+D73+D75+D77+D81+D83+D86</f>
        <v>13611076</v>
      </c>
      <c r="E88" s="12">
        <f>E62+E64+E73+E75+E77+E81+E83+E86</f>
        <v>15104218</v>
      </c>
      <c r="F88" s="12">
        <f>F62+F64+F73+F75+F77+F81+F83+F86</f>
        <v>2406638</v>
      </c>
      <c r="G88" s="16">
        <f t="shared" si="4"/>
        <v>17.681467651785944</v>
      </c>
      <c r="H88" s="16">
        <f t="shared" si="2"/>
        <v>15.933549158254998</v>
      </c>
    </row>
    <row r="89" spans="1:8" ht="12.75">
      <c r="A89" s="2" t="s">
        <v>68</v>
      </c>
      <c r="B89" s="34"/>
      <c r="C89" s="23" t="s">
        <v>69</v>
      </c>
      <c r="D89" s="12">
        <f>D90+D91</f>
        <v>3179433</v>
      </c>
      <c r="E89" s="12">
        <f>E90+E91</f>
        <v>3179433</v>
      </c>
      <c r="F89" s="12">
        <f>F90+F91</f>
        <v>0</v>
      </c>
      <c r="G89" s="16">
        <f t="shared" si="4"/>
        <v>0</v>
      </c>
      <c r="H89" s="16">
        <f t="shared" si="2"/>
        <v>0</v>
      </c>
    </row>
    <row r="90" spans="1:8" ht="25.5">
      <c r="A90" s="2" t="s">
        <v>75</v>
      </c>
      <c r="B90" s="34" t="s">
        <v>141</v>
      </c>
      <c r="C90" s="11" t="s">
        <v>139</v>
      </c>
      <c r="D90" s="12">
        <v>1772000</v>
      </c>
      <c r="E90" s="12">
        <v>1772000</v>
      </c>
      <c r="F90" s="12"/>
      <c r="G90" s="16">
        <f t="shared" si="4"/>
        <v>0</v>
      </c>
      <c r="H90" s="16">
        <f t="shared" si="2"/>
        <v>0</v>
      </c>
    </row>
    <row r="91" spans="1:8" ht="12.75">
      <c r="A91" s="2" t="s">
        <v>70</v>
      </c>
      <c r="B91" s="34" t="s">
        <v>70</v>
      </c>
      <c r="C91" s="14" t="s">
        <v>71</v>
      </c>
      <c r="D91" s="12">
        <v>1407433</v>
      </c>
      <c r="E91" s="12">
        <v>1407433</v>
      </c>
      <c r="F91" s="12"/>
      <c r="G91" s="16">
        <f t="shared" si="4"/>
        <v>0</v>
      </c>
      <c r="H91" s="16">
        <f t="shared" si="2"/>
        <v>0</v>
      </c>
    </row>
    <row r="92" spans="1:8" ht="12.75">
      <c r="A92" s="3" t="s">
        <v>72</v>
      </c>
      <c r="B92" s="36"/>
      <c r="C92" s="23" t="s">
        <v>87</v>
      </c>
      <c r="D92" s="12">
        <f>D88+D89</f>
        <v>16790509</v>
      </c>
      <c r="E92" s="12">
        <f>E88+E89</f>
        <v>18283651</v>
      </c>
      <c r="F92" s="12">
        <f>F88+F89</f>
        <v>2406638</v>
      </c>
      <c r="G92" s="16">
        <f>F92/D92*100</f>
        <v>14.333323665172987</v>
      </c>
      <c r="H92" s="16">
        <f t="shared" si="2"/>
        <v>13.162786797888451</v>
      </c>
    </row>
    <row r="93" spans="1:8" ht="12.75">
      <c r="A93" s="4"/>
      <c r="B93" s="33"/>
      <c r="C93" s="5"/>
      <c r="D93" s="6"/>
      <c r="E93" s="6"/>
      <c r="F93" s="6"/>
      <c r="G93" s="9"/>
      <c r="H93" s="9"/>
    </row>
    <row r="94" spans="1:8" ht="12.75">
      <c r="A94" s="4"/>
      <c r="B94" s="33"/>
      <c r="C94" s="5"/>
      <c r="D94" s="6"/>
      <c r="E94" s="6"/>
      <c r="F94" s="6"/>
      <c r="G94" s="9"/>
      <c r="H94" s="9"/>
    </row>
    <row r="95" spans="5:8" ht="12.75">
      <c r="E95" s="10"/>
      <c r="G95" s="10"/>
      <c r="H95" s="10"/>
    </row>
    <row r="96" spans="3:8" ht="18.75">
      <c r="C96" s="45" t="s">
        <v>143</v>
      </c>
      <c r="D96" s="8"/>
      <c r="E96" s="31"/>
      <c r="F96" s="46" t="s">
        <v>144</v>
      </c>
      <c r="G96" s="10"/>
      <c r="H96" s="10"/>
    </row>
    <row r="97" spans="3:8" ht="18.75">
      <c r="C97" s="45"/>
      <c r="G97" s="10"/>
      <c r="H97" s="10"/>
    </row>
    <row r="98" spans="7:8" ht="12.75">
      <c r="G98" s="10"/>
      <c r="H98" s="10"/>
    </row>
    <row r="99" spans="3:6" ht="12.75">
      <c r="C99" s="7"/>
      <c r="D99" s="8"/>
      <c r="E99" s="8"/>
      <c r="F99" s="7"/>
    </row>
  </sheetData>
  <sheetProtection/>
  <mergeCells count="14">
    <mergeCell ref="F5:F6"/>
    <mergeCell ref="G5:H5"/>
    <mergeCell ref="A2:F2"/>
    <mergeCell ref="A3:F3"/>
    <mergeCell ref="F1:G1"/>
    <mergeCell ref="B5:B6"/>
    <mergeCell ref="G60:H60"/>
    <mergeCell ref="C60:C61"/>
    <mergeCell ref="C5:C6"/>
    <mergeCell ref="D60:D61"/>
    <mergeCell ref="E60:E61"/>
    <mergeCell ref="F60:F61"/>
    <mergeCell ref="D5:D6"/>
    <mergeCell ref="E5:E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2020-07-21T08:20:13Z</cp:lastPrinted>
  <dcterms:created xsi:type="dcterms:W3CDTF">2020-01-09T08:29:00Z</dcterms:created>
  <dcterms:modified xsi:type="dcterms:W3CDTF">2021-06-03T08:14:24Z</dcterms:modified>
  <cp:category/>
  <cp:version/>
  <cp:contentType/>
  <cp:contentStatus/>
</cp:coreProperties>
</file>