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45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<sst xmlns="http://schemas.openxmlformats.org/spreadsheetml/2006/main" count="198" uniqueCount="138">
  <si>
    <t>Код</t>
  </si>
  <si>
    <t>Показник</t>
  </si>
  <si>
    <t>Затверджений план на рік</t>
  </si>
  <si>
    <t>План на рік з урахуванням змін</t>
  </si>
  <si>
    <t>0100</t>
  </si>
  <si>
    <t>Державне управління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</si>
  <si>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</si>
  <si>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</si>
  <si>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1000</t>
  </si>
  <si>
    <t>Освіта</t>
  </si>
  <si>
    <t>1010</t>
  </si>
  <si>
    <t>Надання дошкільної освіти</t>
  </si>
  <si>
    <t>1020</t>
  </si>
  <si>
    <t>1090</t>
  </si>
  <si>
    <t>1100</t>
  </si>
  <si>
    <t>1150</t>
  </si>
  <si>
    <t>Методичне забезпечення діяльності навчальних закладів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</si>
  <si>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</si>
  <si>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</si>
  <si>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</si>
  <si>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</si>
  <si>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1170</t>
  </si>
  <si>
    <t>Забезпечення діяльності інклюзивно-ресурсних центрів</t>
  </si>
  <si>
    <t>2000</t>
  </si>
  <si>
    <t>Охорона здоров`я</t>
  </si>
  <si>
    <t>2010</t>
  </si>
  <si>
    <t>Багатопрофільна стаціонарна медична допомога населенню</t>
  </si>
  <si>
    <t>3000</t>
  </si>
  <si>
    <t>Соціальний захист та соціальне забезпечення</t>
  </si>
  <si>
    <t>3050</t>
  </si>
  <si>
    <t>Пільгове медичне обслуговування осіб, які постраждали внаслідок Чорнобильської катастрофи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</si>
  <si>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</si>
  <si>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</si>
  <si>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3121</t>
  </si>
  <si>
    <t>Утримання та забезпечення діяльності центрів соціальних служб для сім`ї, дітей та молоді</t>
  </si>
  <si>
    <t>3210</t>
  </si>
  <si>
    <t>Організація та проведення громадських робіт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</si>
  <si>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</si>
  <si>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</si>
  <si>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</si>
  <si>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</si>
  <si>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</si>
  <si>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</si>
  <si>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</si>
  <si>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</si>
  <si>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</si>
  <si>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</si>
  <si>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</si>
  <si>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</si>
  <si>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</si>
  <si>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</si>
  <si>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</si>
  <si>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</si>
  <si>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</si>
  <si>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</si>
  <si>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</si>
  <si>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</si>
  <si>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5032</t>
  </si>
  <si>
    <t>Фінансова підтримка дитячо-юнацьких спортивних шкіл фізкультурно-спортивних товариств</t>
  </si>
  <si>
    <t>5041</t>
  </si>
  <si>
    <t>Утримання та фінансова підтримка спортивних споруд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</si>
  <si>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</si>
  <si>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</si>
  <si>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6000</t>
  </si>
  <si>
    <t>Житлово-комунальне господарство</t>
  </si>
  <si>
    <t>6030</t>
  </si>
  <si>
    <t>Організація благоустрою населених пунктів</t>
  </si>
  <si>
    <t>7000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</si>
  <si>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</si>
  <si>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</si>
  <si>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8000</t>
  </si>
  <si>
    <t>8230</t>
  </si>
  <si>
    <t>Інші заходи громадського порядку та безпеки</t>
  </si>
  <si>
    <t>9000</t>
  </si>
  <si>
    <t>Міжбюджетні трансферти</t>
  </si>
  <si>
    <t>9770</t>
  </si>
  <si>
    <t>Інші субвенції з місцевого бюджету</t>
  </si>
  <si>
    <t>Всього по бюджету</t>
  </si>
  <si>
    <t>7321</t>
  </si>
  <si>
    <t>Будівництво освітніх установ та закладів</t>
  </si>
  <si>
    <t>Будівництво медичних установ та закладів</t>
  </si>
  <si>
    <t>7324</t>
  </si>
  <si>
    <t>Будівництво установ та закладів культури</t>
  </si>
  <si>
    <t>9750</t>
  </si>
  <si>
    <t>Субвенція з місцевого бюджету на співфінансування інвестиційних проектів</t>
  </si>
  <si>
    <t>Фактичне виконання</t>
  </si>
  <si>
    <t>Виконання %</t>
  </si>
  <si>
    <t>до затвердженого плану на рік</t>
  </si>
  <si>
    <t>до плану на рік з урахуванням змін</t>
  </si>
  <si>
    <t xml:space="preserve">Затверджено розписом з урахуванням змін </t>
  </si>
  <si>
    <t>Кошторисні призначення на рік з урахуванням змін</t>
  </si>
  <si>
    <t>Виконання (%)</t>
  </si>
  <si>
    <t>до уточненого  плану на рік</t>
  </si>
  <si>
    <t>до кошторисних призначень на рік з урахуванням змін</t>
  </si>
  <si>
    <t>Спеціальний фонд</t>
  </si>
  <si>
    <t>Разом видатків</t>
  </si>
  <si>
    <t>Всього</t>
  </si>
  <si>
    <t>Додаток 2</t>
  </si>
  <si>
    <t>Виконання видаткової частини селищного бюджету</t>
  </si>
  <si>
    <t>Загальний фонд</t>
  </si>
  <si>
    <t>Компенсаційні виплати за пільговий проїзд окремих категорій громадян на залізничному транспорті</t>
  </si>
  <si>
    <t>Надання загальної середньої освіти   закладами загальної середньої освіти ( у тому числі з дошкільними підрозділами, (відділеннями,групами))</t>
  </si>
  <si>
    <t>Надання позашкільної освіти закладами позашкільної освіти освіти, заходи із позашкільної роботи з дітьми</t>
  </si>
  <si>
    <t>Надання спеціальної освіти мистецькими школами</t>
  </si>
  <si>
    <t>Будівництво об'єктів житлово-комунального господарства</t>
  </si>
  <si>
    <t>Будівництво інших об'єктів комунальної власності</t>
  </si>
  <si>
    <t>Розроблення схем планування та забудови територій (містобудівної документації)</t>
  </si>
  <si>
    <t>Субвенція з місцевого бюджету державному бюджету на виконання програм соціально-економічного розвитку регіонів</t>
  </si>
  <si>
    <t>Будівництво та регіональний розвиток</t>
  </si>
  <si>
    <t>Методичне забезпечення діяльності  закладів освіти</t>
  </si>
  <si>
    <t>Транспорт та транспортна інфраструктура, дорожнє господарство</t>
  </si>
  <si>
    <t>Громадський порядок та безпека</t>
  </si>
  <si>
    <t>Експлуатація та технічне обслуговування житлового фонду</t>
  </si>
  <si>
    <t>Забезпечення діяльності з виробництва, транспортування, постачання теплової енергії</t>
  </si>
  <si>
    <t>Інша діяльність, пов'язана з експлуатацією об'єктів житлово-комунального господарства</t>
  </si>
  <si>
    <t>Сільське, лісове, рибне господарство та мисливство</t>
  </si>
  <si>
    <t>Здійснення заходів із землеустрою</t>
  </si>
  <si>
    <t>Будівництво установ тв закладів соціальної сфери</t>
  </si>
  <si>
    <t>Будівництво споруд, установ та закладів фізичної культури і спорту</t>
  </si>
  <si>
    <t>Охорона навколишнього природного середовища</t>
  </si>
  <si>
    <t>Ліквідація іншого забруднення навколишнього природного середовища</t>
  </si>
  <si>
    <t>Інша діяльність у сфері державного управління</t>
  </si>
  <si>
    <t>Проведення місцевих виборів</t>
  </si>
  <si>
    <t>Програми і централізовані заходи боротьби з туберкульозом</t>
  </si>
  <si>
    <t>Забезпечення діяльності водопровідно-каналізаційного господарства</t>
  </si>
  <si>
    <t>Інша діяльність у сфері житлово-комунального господарства</t>
  </si>
  <si>
    <t>Інша діяльність у сфері екології та охорони природних ресурсів</t>
  </si>
  <si>
    <t>Проектні, будівельно-ремонтні роботи, придбання житла та приміщень для розвитку сімейних та інших форм виховання,наближених до сімейних, та забезпечення житлом дітей-сиріт, дітей, позбавлених батьківського піклування, осіб з їх числа</t>
  </si>
  <si>
    <t>Виконання інвестиційних проектів в рамках здійснення заходів щодо соціально-економічного розвитку окремих територій</t>
  </si>
  <si>
    <t>Інші програми та заходи, пов'язані з економічною діяльністю</t>
  </si>
  <si>
    <t>Проведення експертної грошової оцінки земельної ділянки чи права на неї</t>
  </si>
  <si>
    <t>за  2020 рік</t>
  </si>
  <si>
    <t>Первинна медична допомога населенню, що надається центрами первинної медичної (медико-санітарної) допомоги</t>
  </si>
  <si>
    <t>Централізовані заходи з лікування хворих на цукровий та нецукровий діабет</t>
  </si>
  <si>
    <t>Забезпечення функціонування підприємств, установ та організацій, що виробляють, виконують та / або надають житлово-комунальні послуги</t>
  </si>
  <si>
    <t>грн</t>
  </si>
  <si>
    <t>Секретар селищної ради</t>
  </si>
  <si>
    <t>Надія СЛУХАЙ</t>
  </si>
</sst>
</file>

<file path=xl/styles.xml><?xml version="1.0" encoding="utf-8"?>
<styleSheet xmlns="http://schemas.openxmlformats.org/spreadsheetml/2006/main">
  <numFmts count="1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 quotePrefix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172" fontId="1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left" vertical="center" wrapText="1"/>
    </xf>
    <xf numFmtId="172" fontId="3" fillId="0" borderId="10" xfId="0" applyNumberFormat="1" applyFont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1" fontId="2" fillId="0" borderId="10" xfId="0" applyNumberFormat="1" applyFont="1" applyFill="1" applyBorder="1" applyAlignment="1">
      <alignment horizontal="left"/>
    </xf>
    <xf numFmtId="1" fontId="3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172" fontId="2" fillId="0" borderId="10" xfId="0" applyNumberFormat="1" applyFont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left"/>
    </xf>
    <xf numFmtId="172" fontId="3" fillId="0" borderId="0" xfId="0" applyNumberFormat="1" applyFont="1" applyBorder="1" applyAlignment="1">
      <alignment horizontal="left" wrapText="1"/>
    </xf>
    <xf numFmtId="0" fontId="3" fillId="0" borderId="0" xfId="0" applyFont="1" applyFill="1" applyBorder="1" applyAlignment="1">
      <alignment/>
    </xf>
    <xf numFmtId="1" fontId="2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left" wrapText="1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/>
    </xf>
    <xf numFmtId="0" fontId="5" fillId="0" borderId="11" xfId="0" applyFont="1" applyBorder="1" applyAlignment="1" applyProtection="1">
      <alignment horizontal="left" vertical="top" wrapText="1"/>
      <protection/>
    </xf>
    <xf numFmtId="0" fontId="6" fillId="0" borderId="11" xfId="0" applyFont="1" applyBorder="1" applyAlignment="1" applyProtection="1">
      <alignment horizontal="left" vertical="top" wrapText="1"/>
      <protection/>
    </xf>
    <xf numFmtId="0" fontId="3" fillId="0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2"/>
  <sheetViews>
    <sheetView tabSelected="1" zoomScalePageLayoutView="0" workbookViewId="0" topLeftCell="B1">
      <selection activeCell="D120" sqref="D120"/>
    </sheetView>
  </sheetViews>
  <sheetFormatPr defaultColWidth="9.00390625" defaultRowHeight="12.75"/>
  <cols>
    <col min="1" max="1" width="0.6171875" style="0" hidden="1" customWidth="1"/>
    <col min="2" max="2" width="53.00390625" style="0" customWidth="1"/>
    <col min="3" max="3" width="14.375" style="0" customWidth="1"/>
    <col min="4" max="5" width="12.625" style="0" bestFit="1" customWidth="1"/>
  </cols>
  <sheetData>
    <row r="1" ht="12.75">
      <c r="F1" t="s">
        <v>97</v>
      </c>
    </row>
    <row r="2" spans="1:5" ht="12.75">
      <c r="A2" s="41" t="s">
        <v>98</v>
      </c>
      <c r="B2" s="41"/>
      <c r="C2" s="41"/>
      <c r="D2" s="41"/>
      <c r="E2" s="41"/>
    </row>
    <row r="3" spans="1:5" ht="12.75">
      <c r="A3" s="41" t="s">
        <v>131</v>
      </c>
      <c r="B3" s="41"/>
      <c r="C3" s="41"/>
      <c r="D3" s="41"/>
      <c r="E3" s="41"/>
    </row>
    <row r="4" spans="2:6" ht="12.75">
      <c r="B4" s="7" t="s">
        <v>99</v>
      </c>
      <c r="F4" t="s">
        <v>135</v>
      </c>
    </row>
    <row r="5" spans="1:7" ht="38.25" customHeight="1">
      <c r="A5" s="1" t="s">
        <v>0</v>
      </c>
      <c r="B5" s="37" t="s">
        <v>1</v>
      </c>
      <c r="C5" s="35" t="s">
        <v>2</v>
      </c>
      <c r="D5" s="35" t="s">
        <v>3</v>
      </c>
      <c r="E5" s="35" t="s">
        <v>85</v>
      </c>
      <c r="F5" s="40" t="s">
        <v>86</v>
      </c>
      <c r="G5" s="40"/>
    </row>
    <row r="6" spans="1:7" ht="60">
      <c r="A6" s="2" t="s">
        <v>4</v>
      </c>
      <c r="B6" s="38"/>
      <c r="C6" s="36"/>
      <c r="D6" s="36"/>
      <c r="E6" s="36"/>
      <c r="F6" s="11" t="s">
        <v>87</v>
      </c>
      <c r="G6" s="11" t="s">
        <v>88</v>
      </c>
    </row>
    <row r="7" spans="1:7" ht="12.75">
      <c r="A7" s="2"/>
      <c r="B7" s="12" t="s">
        <v>5</v>
      </c>
      <c r="C7" s="13">
        <f>C8+C9+C10</f>
        <v>39041300</v>
      </c>
      <c r="D7" s="13">
        <f>D8+D9+D10</f>
        <v>38447268</v>
      </c>
      <c r="E7" s="13">
        <f>E8+E9+E10</f>
        <v>31586357</v>
      </c>
      <c r="F7" s="14">
        <f>E7/C7*100</f>
        <v>80.90498267219586</v>
      </c>
      <c r="G7" s="14">
        <f>E7/D7*100</f>
        <v>82.15501033779566</v>
      </c>
    </row>
    <row r="8" spans="1:7" ht="25.5">
      <c r="A8" s="2" t="s">
        <v>6</v>
      </c>
      <c r="B8" s="15" t="s">
        <v>7</v>
      </c>
      <c r="C8" s="16">
        <v>39041300</v>
      </c>
      <c r="D8" s="16">
        <v>37052133</v>
      </c>
      <c r="E8" s="16">
        <v>30249960</v>
      </c>
      <c r="F8" s="14">
        <f aca="true" t="shared" si="0" ref="F8:F74">E8/C8*100</f>
        <v>77.4819486031459</v>
      </c>
      <c r="G8" s="14">
        <f aca="true" t="shared" si="1" ref="G8:G75">E8/D8*100</f>
        <v>81.64161561225099</v>
      </c>
    </row>
    <row r="9" spans="1:7" ht="12.75">
      <c r="A9" s="2"/>
      <c r="B9" s="15" t="s">
        <v>121</v>
      </c>
      <c r="C9" s="16"/>
      <c r="D9" s="16">
        <v>67128</v>
      </c>
      <c r="E9" s="16">
        <v>67128</v>
      </c>
      <c r="F9" s="14"/>
      <c r="G9" s="14">
        <f t="shared" si="1"/>
        <v>100</v>
      </c>
    </row>
    <row r="10" spans="1:7" ht="12.75">
      <c r="A10" s="2"/>
      <c r="B10" s="15" t="s">
        <v>122</v>
      </c>
      <c r="C10" s="16"/>
      <c r="D10" s="16">
        <v>1328007</v>
      </c>
      <c r="E10" s="16">
        <v>1269269</v>
      </c>
      <c r="F10" s="14"/>
      <c r="G10" s="14">
        <f t="shared" si="1"/>
        <v>95.57698114543071</v>
      </c>
    </row>
    <row r="11" spans="1:7" ht="12.75">
      <c r="A11" s="2" t="s">
        <v>8</v>
      </c>
      <c r="B11" s="12" t="s">
        <v>9</v>
      </c>
      <c r="C11" s="17">
        <f>C12+C13+C14+C15+C16+C17+C18+C19</f>
        <v>136851160</v>
      </c>
      <c r="D11" s="17">
        <f>D12+D13+D14+D15+D16+D17+D18+D19</f>
        <v>145931200</v>
      </c>
      <c r="E11" s="17">
        <f>E12+E13+E14+E15+E16+E17+E18+E19</f>
        <v>136719581</v>
      </c>
      <c r="F11" s="14">
        <f t="shared" si="0"/>
        <v>99.90385247739223</v>
      </c>
      <c r="G11" s="14">
        <f t="shared" si="1"/>
        <v>93.68769735327332</v>
      </c>
    </row>
    <row r="12" spans="1:7" ht="12.75">
      <c r="A12" s="2" t="s">
        <v>10</v>
      </c>
      <c r="B12" s="18" t="s">
        <v>11</v>
      </c>
      <c r="C12" s="16">
        <v>16743089</v>
      </c>
      <c r="D12" s="16">
        <v>16352227</v>
      </c>
      <c r="E12" s="16">
        <v>15605517</v>
      </c>
      <c r="F12" s="14">
        <f t="shared" si="0"/>
        <v>93.20572207434364</v>
      </c>
      <c r="G12" s="14">
        <f t="shared" si="1"/>
        <v>95.43358834243189</v>
      </c>
    </row>
    <row r="13" spans="1:7" ht="38.25">
      <c r="A13" s="2" t="s">
        <v>12</v>
      </c>
      <c r="B13" s="15" t="s">
        <v>101</v>
      </c>
      <c r="C13" s="16">
        <v>101757101</v>
      </c>
      <c r="D13" s="16">
        <v>110833865</v>
      </c>
      <c r="E13" s="16">
        <v>103106699</v>
      </c>
      <c r="F13" s="14">
        <f t="shared" si="0"/>
        <v>101.32629368047739</v>
      </c>
      <c r="G13" s="14">
        <f t="shared" si="1"/>
        <v>93.02815434614682</v>
      </c>
    </row>
    <row r="14" spans="1:7" ht="25.5">
      <c r="A14" s="2" t="s">
        <v>13</v>
      </c>
      <c r="B14" s="15" t="s">
        <v>102</v>
      </c>
      <c r="C14" s="16">
        <v>5522300</v>
      </c>
      <c r="D14" s="16">
        <v>5818144</v>
      </c>
      <c r="E14" s="16">
        <v>5631778</v>
      </c>
      <c r="F14" s="14">
        <f t="shared" si="0"/>
        <v>101.982471071836</v>
      </c>
      <c r="G14" s="14">
        <f t="shared" si="1"/>
        <v>96.79681355428811</v>
      </c>
    </row>
    <row r="15" spans="1:7" ht="12.75">
      <c r="A15" s="2" t="s">
        <v>14</v>
      </c>
      <c r="B15" s="18" t="s">
        <v>103</v>
      </c>
      <c r="C15" s="16">
        <v>4168700</v>
      </c>
      <c r="D15" s="16">
        <v>4447700</v>
      </c>
      <c r="E15" s="16">
        <v>4423094</v>
      </c>
      <c r="F15" s="14">
        <f t="shared" si="0"/>
        <v>106.10247799074052</v>
      </c>
      <c r="G15" s="14">
        <f t="shared" si="1"/>
        <v>99.44677024079861</v>
      </c>
    </row>
    <row r="16" spans="1:7" ht="12.75">
      <c r="A16" s="2" t="s">
        <v>15</v>
      </c>
      <c r="B16" s="15" t="s">
        <v>109</v>
      </c>
      <c r="C16" s="16">
        <v>1043500</v>
      </c>
      <c r="D16" s="16">
        <v>798796</v>
      </c>
      <c r="E16" s="16">
        <v>741175</v>
      </c>
      <c r="F16" s="14">
        <f t="shared" si="0"/>
        <v>71.02779108768567</v>
      </c>
      <c r="G16" s="14">
        <f t="shared" si="1"/>
        <v>92.78651871065954</v>
      </c>
    </row>
    <row r="17" spans="1:7" ht="12.75">
      <c r="A17" s="2" t="s">
        <v>17</v>
      </c>
      <c r="B17" s="18" t="s">
        <v>18</v>
      </c>
      <c r="C17" s="16">
        <v>6195300</v>
      </c>
      <c r="D17" s="16">
        <v>6249996</v>
      </c>
      <c r="E17" s="16">
        <v>6103249</v>
      </c>
      <c r="F17" s="14">
        <f t="shared" si="0"/>
        <v>98.5141801042726</v>
      </c>
      <c r="G17" s="14">
        <f t="shared" si="1"/>
        <v>97.65204649730977</v>
      </c>
    </row>
    <row r="18" spans="1:7" ht="12.75">
      <c r="A18" s="2" t="s">
        <v>19</v>
      </c>
      <c r="B18" s="18" t="s">
        <v>20</v>
      </c>
      <c r="C18" s="16">
        <v>36300</v>
      </c>
      <c r="D18" s="16">
        <v>31700</v>
      </c>
      <c r="E18" s="16">
        <v>31700</v>
      </c>
      <c r="F18" s="14">
        <f t="shared" si="0"/>
        <v>87.32782369146005</v>
      </c>
      <c r="G18" s="14">
        <f t="shared" si="1"/>
        <v>100</v>
      </c>
    </row>
    <row r="19" spans="1:7" ht="12.75">
      <c r="A19" s="2" t="s">
        <v>21</v>
      </c>
      <c r="B19" s="18" t="s">
        <v>22</v>
      </c>
      <c r="C19" s="16">
        <v>1384870</v>
      </c>
      <c r="D19" s="16">
        <v>1398772</v>
      </c>
      <c r="E19" s="16">
        <v>1076369</v>
      </c>
      <c r="F19" s="14">
        <f t="shared" si="0"/>
        <v>77.72346862882436</v>
      </c>
      <c r="G19" s="14">
        <f t="shared" si="1"/>
        <v>76.95099701738381</v>
      </c>
    </row>
    <row r="20" spans="1:7" ht="12.75">
      <c r="A20" s="2" t="s">
        <v>23</v>
      </c>
      <c r="B20" s="12" t="s">
        <v>24</v>
      </c>
      <c r="C20" s="17">
        <f>C21+C23+C22+C24</f>
        <v>10399640</v>
      </c>
      <c r="D20" s="17">
        <f>D21+D23+D22+D24</f>
        <v>17088403</v>
      </c>
      <c r="E20" s="17">
        <f>E21+E23+E22+E24</f>
        <v>17085725</v>
      </c>
      <c r="F20" s="14">
        <f t="shared" si="0"/>
        <v>164.29150432130345</v>
      </c>
      <c r="G20" s="14">
        <f t="shared" si="1"/>
        <v>99.98432855311289</v>
      </c>
    </row>
    <row r="21" spans="1:7" ht="12.75">
      <c r="A21" s="2" t="s">
        <v>25</v>
      </c>
      <c r="B21" s="18" t="s">
        <v>26</v>
      </c>
      <c r="C21" s="16">
        <v>10399640</v>
      </c>
      <c r="D21" s="16">
        <v>15095663</v>
      </c>
      <c r="E21" s="16">
        <v>15093151</v>
      </c>
      <c r="F21" s="14">
        <f t="shared" si="0"/>
        <v>145.13147570492825</v>
      </c>
      <c r="G21" s="14">
        <f t="shared" si="1"/>
        <v>99.98335945893864</v>
      </c>
    </row>
    <row r="22" spans="1:7" ht="23.25" customHeight="1">
      <c r="A22" s="2"/>
      <c r="B22" s="15" t="s">
        <v>132</v>
      </c>
      <c r="C22" s="16"/>
      <c r="D22" s="16">
        <v>1881240</v>
      </c>
      <c r="E22" s="16">
        <v>1881240</v>
      </c>
      <c r="F22" s="14"/>
      <c r="G22" s="14">
        <f t="shared" si="1"/>
        <v>100</v>
      </c>
    </row>
    <row r="23" spans="1:7" ht="12.75">
      <c r="A23" s="2"/>
      <c r="B23" s="18" t="s">
        <v>123</v>
      </c>
      <c r="C23" s="16"/>
      <c r="D23" s="16">
        <v>11500</v>
      </c>
      <c r="E23" s="16">
        <v>11500</v>
      </c>
      <c r="F23" s="14"/>
      <c r="G23" s="14">
        <f t="shared" si="1"/>
        <v>100</v>
      </c>
    </row>
    <row r="24" spans="1:7" ht="25.5">
      <c r="A24" s="2"/>
      <c r="B24" s="15" t="s">
        <v>133</v>
      </c>
      <c r="C24" s="16"/>
      <c r="D24" s="16">
        <v>100000</v>
      </c>
      <c r="E24" s="16">
        <v>99834</v>
      </c>
      <c r="F24" s="14"/>
      <c r="G24" s="14">
        <f t="shared" si="1"/>
        <v>99.834</v>
      </c>
    </row>
    <row r="25" spans="1:7" ht="12.75">
      <c r="A25" s="2" t="s">
        <v>27</v>
      </c>
      <c r="B25" s="12" t="s">
        <v>28</v>
      </c>
      <c r="C25" s="17">
        <f>C27+C28+C29+C30+C31+C26</f>
        <v>9543160</v>
      </c>
      <c r="D25" s="17">
        <f>D27+D28+D29+D30+D31+D26</f>
        <v>13760166</v>
      </c>
      <c r="E25" s="17">
        <f>E27+E28+E29+E30+E31+E26</f>
        <v>13596959</v>
      </c>
      <c r="F25" s="14">
        <f t="shared" si="0"/>
        <v>142.47858151807156</v>
      </c>
      <c r="G25" s="14">
        <f t="shared" si="1"/>
        <v>98.81391692513012</v>
      </c>
    </row>
    <row r="26" spans="1:7" ht="25.5">
      <c r="A26" s="2"/>
      <c r="B26" s="19" t="s">
        <v>100</v>
      </c>
      <c r="C26" s="16">
        <v>120000</v>
      </c>
      <c r="D26" s="16">
        <v>120000</v>
      </c>
      <c r="E26" s="16">
        <v>120000</v>
      </c>
      <c r="F26" s="20">
        <f t="shared" si="0"/>
        <v>100</v>
      </c>
      <c r="G26" s="20">
        <f t="shared" si="1"/>
        <v>100</v>
      </c>
    </row>
    <row r="27" spans="1:7" ht="25.5">
      <c r="A27" s="2" t="s">
        <v>29</v>
      </c>
      <c r="B27" s="15" t="s">
        <v>30</v>
      </c>
      <c r="C27" s="16">
        <v>0</v>
      </c>
      <c r="D27" s="16">
        <v>553736</v>
      </c>
      <c r="E27" s="16">
        <v>515736</v>
      </c>
      <c r="F27" s="14"/>
      <c r="G27" s="14">
        <f t="shared" si="1"/>
        <v>93.13752401866593</v>
      </c>
    </row>
    <row r="28" spans="1:7" ht="38.25">
      <c r="A28" s="2" t="s">
        <v>31</v>
      </c>
      <c r="B28" s="15" t="s">
        <v>32</v>
      </c>
      <c r="C28" s="16">
        <v>6444500</v>
      </c>
      <c r="D28" s="16">
        <v>7629190</v>
      </c>
      <c r="E28" s="16">
        <v>7616222</v>
      </c>
      <c r="F28" s="14">
        <f t="shared" si="0"/>
        <v>118.18173636434169</v>
      </c>
      <c r="G28" s="14">
        <f t="shared" si="1"/>
        <v>99.83002127355591</v>
      </c>
    </row>
    <row r="29" spans="1:7" ht="25.5">
      <c r="A29" s="2" t="s">
        <v>33</v>
      </c>
      <c r="B29" s="15" t="s">
        <v>34</v>
      </c>
      <c r="C29" s="16">
        <v>2282060</v>
      </c>
      <c r="D29" s="16">
        <v>2317060</v>
      </c>
      <c r="E29" s="16">
        <v>2316416</v>
      </c>
      <c r="F29" s="14">
        <f t="shared" si="0"/>
        <v>101.5054818891703</v>
      </c>
      <c r="G29" s="14">
        <f t="shared" si="1"/>
        <v>99.97220615780343</v>
      </c>
    </row>
    <row r="30" spans="1:7" ht="12.75">
      <c r="A30" s="2" t="s">
        <v>35</v>
      </c>
      <c r="B30" s="18" t="s">
        <v>36</v>
      </c>
      <c r="C30" s="16">
        <v>40000</v>
      </c>
      <c r="D30" s="16"/>
      <c r="E30" s="16"/>
      <c r="F30" s="14"/>
      <c r="G30" s="14"/>
    </row>
    <row r="31" spans="1:7" ht="25.5">
      <c r="A31" s="2" t="s">
        <v>37</v>
      </c>
      <c r="B31" s="15" t="s">
        <v>38</v>
      </c>
      <c r="C31" s="16">
        <v>656600</v>
      </c>
      <c r="D31" s="16">
        <v>3140180</v>
      </c>
      <c r="E31" s="16">
        <v>3028585</v>
      </c>
      <c r="F31" s="14">
        <f t="shared" si="0"/>
        <v>461.2526652452026</v>
      </c>
      <c r="G31" s="14">
        <f t="shared" si="1"/>
        <v>96.44622282799075</v>
      </c>
    </row>
    <row r="32" spans="1:7" ht="12.75">
      <c r="A32" s="2" t="s">
        <v>39</v>
      </c>
      <c r="B32" s="12" t="s">
        <v>40</v>
      </c>
      <c r="C32" s="17">
        <f>C33+C34+C35+C36+C37</f>
        <v>12040400</v>
      </c>
      <c r="D32" s="17">
        <f>D33+D34+D35+D36+D37</f>
        <v>11979228</v>
      </c>
      <c r="E32" s="17">
        <f>E33+E34+E35+E36+E37</f>
        <v>11465233</v>
      </c>
      <c r="F32" s="14">
        <f t="shared" si="0"/>
        <v>95.22302415202152</v>
      </c>
      <c r="G32" s="14">
        <f t="shared" si="1"/>
        <v>95.70928109891555</v>
      </c>
    </row>
    <row r="33" spans="1:7" ht="12.75">
      <c r="A33" s="2" t="s">
        <v>41</v>
      </c>
      <c r="B33" s="18" t="s">
        <v>42</v>
      </c>
      <c r="C33" s="16">
        <v>3335700</v>
      </c>
      <c r="D33" s="16">
        <v>3137458</v>
      </c>
      <c r="E33" s="16">
        <v>3032573</v>
      </c>
      <c r="F33" s="14">
        <f t="shared" si="0"/>
        <v>90.91264202416285</v>
      </c>
      <c r="G33" s="14">
        <f t="shared" si="1"/>
        <v>96.65700704200661</v>
      </c>
    </row>
    <row r="34" spans="1:7" ht="12.75">
      <c r="A34" s="2" t="s">
        <v>43</v>
      </c>
      <c r="B34" s="18" t="s">
        <v>44</v>
      </c>
      <c r="C34" s="16">
        <v>375200</v>
      </c>
      <c r="D34" s="16">
        <v>559700</v>
      </c>
      <c r="E34" s="16">
        <v>550298</v>
      </c>
      <c r="F34" s="14">
        <f t="shared" si="0"/>
        <v>146.6679104477612</v>
      </c>
      <c r="G34" s="14">
        <f t="shared" si="1"/>
        <v>98.3201715204574</v>
      </c>
    </row>
    <row r="35" spans="1:7" ht="25.5">
      <c r="A35" s="2" t="s">
        <v>45</v>
      </c>
      <c r="B35" s="15" t="s">
        <v>46</v>
      </c>
      <c r="C35" s="16">
        <v>6888500</v>
      </c>
      <c r="D35" s="16">
        <v>6909170</v>
      </c>
      <c r="E35" s="16">
        <v>6606907</v>
      </c>
      <c r="F35" s="14">
        <f t="shared" si="0"/>
        <v>95.91212891050301</v>
      </c>
      <c r="G35" s="14">
        <f t="shared" si="1"/>
        <v>95.62519086952557</v>
      </c>
    </row>
    <row r="36" spans="1:7" ht="25.5">
      <c r="A36" s="2" t="s">
        <v>47</v>
      </c>
      <c r="B36" s="15" t="s">
        <v>48</v>
      </c>
      <c r="C36" s="16">
        <v>931000</v>
      </c>
      <c r="D36" s="16">
        <v>936900</v>
      </c>
      <c r="E36" s="16">
        <v>909923</v>
      </c>
      <c r="F36" s="14">
        <f t="shared" si="0"/>
        <v>97.73609022556391</v>
      </c>
      <c r="G36" s="14">
        <f t="shared" si="1"/>
        <v>97.12061052406874</v>
      </c>
    </row>
    <row r="37" spans="1:7" ht="12.75">
      <c r="A37" s="2" t="s">
        <v>49</v>
      </c>
      <c r="B37" s="18" t="s">
        <v>50</v>
      </c>
      <c r="C37" s="16">
        <v>510000</v>
      </c>
      <c r="D37" s="16">
        <v>436000</v>
      </c>
      <c r="E37" s="16">
        <v>365532</v>
      </c>
      <c r="F37" s="14">
        <f t="shared" si="0"/>
        <v>71.67294117647059</v>
      </c>
      <c r="G37" s="14">
        <f t="shared" si="1"/>
        <v>83.83761467889909</v>
      </c>
    </row>
    <row r="38" spans="1:7" ht="12.75">
      <c r="A38" s="2" t="s">
        <v>51</v>
      </c>
      <c r="B38" s="12" t="s">
        <v>52</v>
      </c>
      <c r="C38" s="17">
        <f>C39+C40+C41+C42+C43</f>
        <v>3192000</v>
      </c>
      <c r="D38" s="17">
        <f>D39+D40+D41+D42+D43</f>
        <v>3430020</v>
      </c>
      <c r="E38" s="17">
        <f>E39+E40+E41+E42+E43</f>
        <v>3244481</v>
      </c>
      <c r="F38" s="14">
        <f t="shared" si="0"/>
        <v>101.64414160401003</v>
      </c>
      <c r="G38" s="14">
        <f t="shared" si="1"/>
        <v>94.59073124938047</v>
      </c>
    </row>
    <row r="39" spans="1:7" ht="25.5">
      <c r="A39" s="2" t="s">
        <v>53</v>
      </c>
      <c r="B39" s="15" t="s">
        <v>54</v>
      </c>
      <c r="C39" s="16">
        <v>40000</v>
      </c>
      <c r="D39" s="16">
        <v>131720</v>
      </c>
      <c r="E39" s="16">
        <v>131402</v>
      </c>
      <c r="F39" s="14"/>
      <c r="G39" s="14">
        <f t="shared" si="1"/>
        <v>99.75857880352262</v>
      </c>
    </row>
    <row r="40" spans="1:7" ht="25.5">
      <c r="A40" s="2" t="s">
        <v>55</v>
      </c>
      <c r="B40" s="15" t="s">
        <v>56</v>
      </c>
      <c r="C40" s="16">
        <v>1687300</v>
      </c>
      <c r="D40" s="16">
        <v>1710939</v>
      </c>
      <c r="E40" s="16">
        <v>1622147</v>
      </c>
      <c r="F40" s="14">
        <f t="shared" si="0"/>
        <v>96.13862383689919</v>
      </c>
      <c r="G40" s="14">
        <f t="shared" si="1"/>
        <v>94.81033514345046</v>
      </c>
    </row>
    <row r="41" spans="1:7" ht="25.5">
      <c r="A41" s="2" t="s">
        <v>57</v>
      </c>
      <c r="B41" s="15" t="s">
        <v>58</v>
      </c>
      <c r="C41" s="16">
        <v>376100</v>
      </c>
      <c r="D41" s="16">
        <v>412100</v>
      </c>
      <c r="E41" s="16">
        <v>412100</v>
      </c>
      <c r="F41" s="14">
        <f t="shared" si="0"/>
        <v>109.57192236107419</v>
      </c>
      <c r="G41" s="14">
        <f t="shared" si="1"/>
        <v>100</v>
      </c>
    </row>
    <row r="42" spans="1:7" ht="12.75">
      <c r="A42" s="2" t="s">
        <v>59</v>
      </c>
      <c r="B42" s="18" t="s">
        <v>60</v>
      </c>
      <c r="C42" s="16">
        <v>922200</v>
      </c>
      <c r="D42" s="16">
        <v>1004161</v>
      </c>
      <c r="E42" s="16">
        <v>907732</v>
      </c>
      <c r="F42" s="14">
        <f t="shared" si="0"/>
        <v>98.43114291910649</v>
      </c>
      <c r="G42" s="14">
        <f t="shared" si="1"/>
        <v>90.39705784231812</v>
      </c>
    </row>
    <row r="43" spans="1:7" ht="12.75">
      <c r="A43" s="2" t="s">
        <v>61</v>
      </c>
      <c r="B43" s="18" t="s">
        <v>62</v>
      </c>
      <c r="C43" s="16">
        <v>166400</v>
      </c>
      <c r="D43" s="16">
        <v>171100</v>
      </c>
      <c r="E43" s="16">
        <v>171100</v>
      </c>
      <c r="F43" s="14">
        <f t="shared" si="0"/>
        <v>102.82451923076923</v>
      </c>
      <c r="G43" s="14">
        <f t="shared" si="1"/>
        <v>100</v>
      </c>
    </row>
    <row r="44" spans="1:7" ht="12.75">
      <c r="A44" s="2" t="s">
        <v>63</v>
      </c>
      <c r="B44" s="12" t="s">
        <v>64</v>
      </c>
      <c r="C44" s="17">
        <f>C45+C46+C48+C50+C47+C51+C49</f>
        <v>11354500</v>
      </c>
      <c r="D44" s="17">
        <f>D45+D46+D48+D50+D47+D51+D49</f>
        <v>13700382</v>
      </c>
      <c r="E44" s="17">
        <f>E45+E46+E48+E50+E47+E51+E49</f>
        <v>12826392</v>
      </c>
      <c r="F44" s="14">
        <f t="shared" si="0"/>
        <v>112.9630719098155</v>
      </c>
      <c r="G44" s="14">
        <f t="shared" si="1"/>
        <v>93.62068882458898</v>
      </c>
    </row>
    <row r="45" spans="1:7" ht="16.5" customHeight="1">
      <c r="A45" s="2"/>
      <c r="B45" s="19" t="s">
        <v>112</v>
      </c>
      <c r="C45" s="17"/>
      <c r="D45" s="16">
        <v>74495</v>
      </c>
      <c r="E45" s="16">
        <v>74495</v>
      </c>
      <c r="F45" s="14"/>
      <c r="G45" s="14">
        <f t="shared" si="1"/>
        <v>100</v>
      </c>
    </row>
    <row r="46" spans="1:7" ht="25.5">
      <c r="A46" s="2"/>
      <c r="B46" s="19" t="s">
        <v>113</v>
      </c>
      <c r="C46" s="17"/>
      <c r="D46" s="16">
        <v>224130</v>
      </c>
      <c r="E46" s="16">
        <v>224130</v>
      </c>
      <c r="F46" s="20"/>
      <c r="G46" s="20">
        <f t="shared" si="1"/>
        <v>100</v>
      </c>
    </row>
    <row r="47" spans="1:7" ht="25.5">
      <c r="A47" s="2"/>
      <c r="B47" s="19" t="s">
        <v>124</v>
      </c>
      <c r="C47" s="17"/>
      <c r="D47" s="16">
        <v>338300</v>
      </c>
      <c r="E47" s="16">
        <v>337099</v>
      </c>
      <c r="F47" s="20"/>
      <c r="G47" s="20">
        <f t="shared" si="1"/>
        <v>99.64498965415312</v>
      </c>
    </row>
    <row r="48" spans="1:7" ht="25.5">
      <c r="A48" s="2"/>
      <c r="B48" s="19" t="s">
        <v>114</v>
      </c>
      <c r="C48" s="17"/>
      <c r="D48" s="16">
        <v>175320</v>
      </c>
      <c r="E48" s="16">
        <v>175318</v>
      </c>
      <c r="F48" s="20"/>
      <c r="G48" s="20">
        <f t="shared" si="1"/>
        <v>99.9988592288387</v>
      </c>
    </row>
    <row r="49" spans="1:7" ht="38.25">
      <c r="A49" s="2"/>
      <c r="B49" s="19" t="s">
        <v>134</v>
      </c>
      <c r="C49" s="17"/>
      <c r="D49" s="16">
        <v>800000</v>
      </c>
      <c r="E49" s="16">
        <v>800000</v>
      </c>
      <c r="F49" s="20"/>
      <c r="G49" s="20">
        <f t="shared" si="1"/>
        <v>100</v>
      </c>
    </row>
    <row r="50" spans="1:7" ht="12.75">
      <c r="A50" s="2" t="s">
        <v>65</v>
      </c>
      <c r="B50" s="18" t="s">
        <v>66</v>
      </c>
      <c r="C50" s="16">
        <v>11354500</v>
      </c>
      <c r="D50" s="16">
        <v>12036137</v>
      </c>
      <c r="E50" s="16">
        <v>11179350</v>
      </c>
      <c r="F50" s="20">
        <f t="shared" si="0"/>
        <v>98.4574397815844</v>
      </c>
      <c r="G50" s="20">
        <f t="shared" si="1"/>
        <v>92.88154496745923</v>
      </c>
    </row>
    <row r="51" spans="1:7" ht="12.75">
      <c r="A51" s="2"/>
      <c r="B51" s="15" t="s">
        <v>125</v>
      </c>
      <c r="C51" s="16"/>
      <c r="D51" s="16">
        <v>52000</v>
      </c>
      <c r="E51" s="16">
        <v>36000</v>
      </c>
      <c r="F51" s="14"/>
      <c r="G51" s="20">
        <f t="shared" si="1"/>
        <v>69.23076923076923</v>
      </c>
    </row>
    <row r="52" spans="1:7" ht="25.5">
      <c r="A52" s="2" t="s">
        <v>67</v>
      </c>
      <c r="B52" s="21" t="s">
        <v>110</v>
      </c>
      <c r="C52" s="17">
        <f>C53</f>
        <v>2000000</v>
      </c>
      <c r="D52" s="17">
        <f>D53</f>
        <v>318000</v>
      </c>
      <c r="E52" s="17">
        <f>E53</f>
        <v>291118</v>
      </c>
      <c r="F52" s="14">
        <f t="shared" si="0"/>
        <v>14.5559</v>
      </c>
      <c r="G52" s="14">
        <f t="shared" si="1"/>
        <v>91.54654088050314</v>
      </c>
    </row>
    <row r="53" spans="1:7" ht="25.5">
      <c r="A53" s="2" t="s">
        <v>68</v>
      </c>
      <c r="B53" s="15" t="s">
        <v>69</v>
      </c>
      <c r="C53" s="16">
        <v>2000000</v>
      </c>
      <c r="D53" s="16">
        <v>318000</v>
      </c>
      <c r="E53" s="16">
        <v>291118</v>
      </c>
      <c r="F53" s="14">
        <f t="shared" si="0"/>
        <v>14.5559</v>
      </c>
      <c r="G53" s="14">
        <f t="shared" si="1"/>
        <v>91.54654088050314</v>
      </c>
    </row>
    <row r="54" spans="1:7" ht="12.75">
      <c r="A54" s="2" t="s">
        <v>70</v>
      </c>
      <c r="B54" s="12" t="s">
        <v>111</v>
      </c>
      <c r="C54" s="17">
        <f>C55</f>
        <v>243500</v>
      </c>
      <c r="D54" s="17">
        <f>D55</f>
        <v>249700</v>
      </c>
      <c r="E54" s="17">
        <f>E55</f>
        <v>249408</v>
      </c>
      <c r="F54" s="14">
        <f t="shared" si="0"/>
        <v>102.42628336755647</v>
      </c>
      <c r="G54" s="14">
        <f t="shared" si="1"/>
        <v>99.88305967160592</v>
      </c>
    </row>
    <row r="55" spans="1:7" ht="12.75">
      <c r="A55" s="2" t="s">
        <v>71</v>
      </c>
      <c r="B55" s="18" t="s">
        <v>72</v>
      </c>
      <c r="C55" s="16">
        <v>243500</v>
      </c>
      <c r="D55" s="16">
        <v>249700</v>
      </c>
      <c r="E55" s="16">
        <v>249408</v>
      </c>
      <c r="F55" s="14">
        <f t="shared" si="0"/>
        <v>102.42628336755647</v>
      </c>
      <c r="G55" s="14">
        <f t="shared" si="1"/>
        <v>99.88305967160592</v>
      </c>
    </row>
    <row r="56" spans="1:7" ht="12.75">
      <c r="A56" s="2"/>
      <c r="B56" s="22" t="s">
        <v>119</v>
      </c>
      <c r="C56" s="17">
        <f>C57</f>
        <v>0</v>
      </c>
      <c r="D56" s="17">
        <f>D57</f>
        <v>11261</v>
      </c>
      <c r="E56" s="17">
        <f>E57</f>
        <v>11261</v>
      </c>
      <c r="F56" s="14"/>
      <c r="G56" s="14">
        <f t="shared" si="1"/>
        <v>100</v>
      </c>
    </row>
    <row r="57" spans="1:7" ht="12.75">
      <c r="A57" s="2"/>
      <c r="B57" s="15" t="s">
        <v>126</v>
      </c>
      <c r="C57" s="16"/>
      <c r="D57" s="16">
        <v>11261</v>
      </c>
      <c r="E57" s="16">
        <v>11261</v>
      </c>
      <c r="F57" s="14"/>
      <c r="G57" s="14">
        <f t="shared" si="1"/>
        <v>100</v>
      </c>
    </row>
    <row r="58" spans="1:7" ht="12.75">
      <c r="A58" s="2"/>
      <c r="B58" s="22" t="s">
        <v>95</v>
      </c>
      <c r="C58" s="17">
        <f>C7+C11+C20+C25+C32+C38+C44+C52+C54+C56</f>
        <v>224665660</v>
      </c>
      <c r="D58" s="17">
        <f>D7+D11+D20+D25+D32+D38+D44+D52+D54+D56</f>
        <v>244915628</v>
      </c>
      <c r="E58" s="17">
        <f>E7+E11+E20+E25+E32+E38+E44+E52+E54+E56</f>
        <v>227076515</v>
      </c>
      <c r="F58" s="14">
        <f t="shared" si="0"/>
        <v>101.07308566872213</v>
      </c>
      <c r="G58" s="14">
        <f t="shared" si="1"/>
        <v>92.716221032657</v>
      </c>
    </row>
    <row r="59" spans="1:7" ht="12.75">
      <c r="A59" s="2" t="s">
        <v>73</v>
      </c>
      <c r="B59" s="12" t="s">
        <v>74</v>
      </c>
      <c r="C59" s="17">
        <f>C60</f>
        <v>180000</v>
      </c>
      <c r="D59" s="17">
        <f>D60</f>
        <v>2503963</v>
      </c>
      <c r="E59" s="17">
        <f>E60</f>
        <v>2431794</v>
      </c>
      <c r="F59" s="14">
        <f t="shared" si="0"/>
        <v>1350.9966666666667</v>
      </c>
      <c r="G59" s="14">
        <f t="shared" si="1"/>
        <v>97.11780884941192</v>
      </c>
    </row>
    <row r="60" spans="1:7" ht="12.75">
      <c r="A60" s="2" t="s">
        <v>75</v>
      </c>
      <c r="B60" s="18" t="s">
        <v>76</v>
      </c>
      <c r="C60" s="16">
        <v>180000</v>
      </c>
      <c r="D60" s="16">
        <v>2503963</v>
      </c>
      <c r="E60" s="16">
        <v>2431794</v>
      </c>
      <c r="F60" s="14">
        <f t="shared" si="0"/>
        <v>1350.9966666666667</v>
      </c>
      <c r="G60" s="14">
        <f t="shared" si="1"/>
        <v>97.11780884941192</v>
      </c>
    </row>
    <row r="61" spans="1:7" ht="12.75">
      <c r="A61" s="3" t="s">
        <v>77</v>
      </c>
      <c r="B61" s="12" t="s">
        <v>96</v>
      </c>
      <c r="C61" s="17">
        <f>C58+C59</f>
        <v>224845660</v>
      </c>
      <c r="D61" s="17">
        <f>D58+D59</f>
        <v>247419591</v>
      </c>
      <c r="E61" s="17">
        <f>E58+E59</f>
        <v>229508309</v>
      </c>
      <c r="F61" s="14">
        <f t="shared" si="0"/>
        <v>102.07371091796924</v>
      </c>
      <c r="G61" s="14">
        <f t="shared" si="1"/>
        <v>92.76076646654873</v>
      </c>
    </row>
    <row r="62" spans="1:7" ht="12.75">
      <c r="A62" s="4"/>
      <c r="B62" s="23"/>
      <c r="C62" s="24"/>
      <c r="D62" s="24"/>
      <c r="E62" s="24"/>
      <c r="F62" s="25"/>
      <c r="G62" s="25"/>
    </row>
    <row r="63" spans="2:7" ht="12.75">
      <c r="B63" s="26" t="s">
        <v>94</v>
      </c>
      <c r="C63" s="27"/>
      <c r="D63" s="27"/>
      <c r="E63" s="27"/>
      <c r="F63" s="28"/>
      <c r="G63" s="28"/>
    </row>
    <row r="64" spans="1:7" ht="38.25">
      <c r="A64" s="1" t="s">
        <v>0</v>
      </c>
      <c r="B64" s="35" t="s">
        <v>1</v>
      </c>
      <c r="C64" s="39" t="s">
        <v>89</v>
      </c>
      <c r="D64" s="39" t="s">
        <v>90</v>
      </c>
      <c r="E64" s="39" t="s">
        <v>85</v>
      </c>
      <c r="F64" s="34" t="s">
        <v>91</v>
      </c>
      <c r="G64" s="34"/>
    </row>
    <row r="65" spans="1:7" ht="102">
      <c r="A65" s="1">
        <v>1</v>
      </c>
      <c r="B65" s="36"/>
      <c r="C65" s="39"/>
      <c r="D65" s="39"/>
      <c r="E65" s="39"/>
      <c r="F65" s="29" t="s">
        <v>92</v>
      </c>
      <c r="G65" s="29" t="s">
        <v>93</v>
      </c>
    </row>
    <row r="66" spans="1:7" ht="12.75">
      <c r="A66" s="2" t="s">
        <v>4</v>
      </c>
      <c r="B66" s="12" t="s">
        <v>5</v>
      </c>
      <c r="C66" s="17">
        <f>C67</f>
        <v>373152</v>
      </c>
      <c r="D66" s="17">
        <f>D67</f>
        <v>373152</v>
      </c>
      <c r="E66" s="17">
        <f>E67</f>
        <v>283647</v>
      </c>
      <c r="F66" s="14">
        <f t="shared" si="0"/>
        <v>76.01379598662207</v>
      </c>
      <c r="G66" s="14">
        <f t="shared" si="1"/>
        <v>76.01379598662207</v>
      </c>
    </row>
    <row r="67" spans="1:7" ht="25.5">
      <c r="A67" s="2" t="s">
        <v>6</v>
      </c>
      <c r="B67" s="15" t="s">
        <v>7</v>
      </c>
      <c r="C67" s="16">
        <v>373152</v>
      </c>
      <c r="D67" s="16">
        <v>373152</v>
      </c>
      <c r="E67" s="16">
        <v>283647</v>
      </c>
      <c r="F67" s="14">
        <f t="shared" si="0"/>
        <v>76.01379598662207</v>
      </c>
      <c r="G67" s="14">
        <f t="shared" si="1"/>
        <v>76.01379598662207</v>
      </c>
    </row>
    <row r="68" spans="1:7" ht="12.75">
      <c r="A68" s="2" t="s">
        <v>8</v>
      </c>
      <c r="B68" s="12" t="s">
        <v>9</v>
      </c>
      <c r="C68" s="17">
        <f>C69+C70+C71+C72+C73+C74+C75</f>
        <v>7173727</v>
      </c>
      <c r="D68" s="17">
        <f>D69+D70+D71+D72+D73+D74+D75</f>
        <v>14221797</v>
      </c>
      <c r="E68" s="17">
        <f>E69+E70+E71+E72+E73+E74+E75</f>
        <v>10970274</v>
      </c>
      <c r="F68" s="14">
        <f t="shared" si="0"/>
        <v>152.92293671058295</v>
      </c>
      <c r="G68" s="14">
        <f t="shared" si="1"/>
        <v>77.13704533962901</v>
      </c>
    </row>
    <row r="69" spans="1:7" ht="12.75">
      <c r="A69" s="2" t="s">
        <v>10</v>
      </c>
      <c r="B69" s="18" t="s">
        <v>11</v>
      </c>
      <c r="C69" s="16">
        <v>1929690</v>
      </c>
      <c r="D69" s="16">
        <v>2056516</v>
      </c>
      <c r="E69" s="16">
        <v>719652</v>
      </c>
      <c r="F69" s="14">
        <f t="shared" si="0"/>
        <v>37.29365856692007</v>
      </c>
      <c r="G69" s="14">
        <f t="shared" si="1"/>
        <v>34.993746705593345</v>
      </c>
    </row>
    <row r="70" spans="1:7" ht="38.25">
      <c r="A70" s="2" t="s">
        <v>12</v>
      </c>
      <c r="B70" s="15" t="s">
        <v>101</v>
      </c>
      <c r="C70" s="16">
        <v>3786737</v>
      </c>
      <c r="D70" s="16">
        <v>6833810</v>
      </c>
      <c r="E70" s="16">
        <v>5504203</v>
      </c>
      <c r="F70" s="14">
        <f t="shared" si="0"/>
        <v>145.3547737801701</v>
      </c>
      <c r="G70" s="14">
        <f t="shared" si="1"/>
        <v>80.54369378136062</v>
      </c>
    </row>
    <row r="71" spans="1:7" ht="25.5">
      <c r="A71" s="2" t="s">
        <v>13</v>
      </c>
      <c r="B71" s="15" t="s">
        <v>102</v>
      </c>
      <c r="C71" s="16">
        <v>584300</v>
      </c>
      <c r="D71" s="16">
        <v>816773</v>
      </c>
      <c r="E71" s="16">
        <v>486934</v>
      </c>
      <c r="F71" s="14">
        <f t="shared" si="0"/>
        <v>83.33629984596953</v>
      </c>
      <c r="G71" s="14">
        <f t="shared" si="1"/>
        <v>59.61680907669573</v>
      </c>
    </row>
    <row r="72" spans="1:7" ht="12.75">
      <c r="A72" s="2" t="s">
        <v>14</v>
      </c>
      <c r="B72" s="18" t="s">
        <v>103</v>
      </c>
      <c r="C72" s="16">
        <v>600000</v>
      </c>
      <c r="D72" s="16">
        <v>636700</v>
      </c>
      <c r="E72" s="16">
        <v>536092</v>
      </c>
      <c r="F72" s="14">
        <f t="shared" si="0"/>
        <v>89.34866666666666</v>
      </c>
      <c r="G72" s="14">
        <f t="shared" si="1"/>
        <v>84.19852363750589</v>
      </c>
    </row>
    <row r="73" spans="1:7" ht="12.75">
      <c r="A73" s="2" t="s">
        <v>15</v>
      </c>
      <c r="B73" s="18" t="s">
        <v>16</v>
      </c>
      <c r="C73" s="16">
        <v>0</v>
      </c>
      <c r="D73" s="16">
        <v>6024</v>
      </c>
      <c r="E73" s="16">
        <v>6024</v>
      </c>
      <c r="F73" s="14"/>
      <c r="G73" s="14">
        <f t="shared" si="1"/>
        <v>100</v>
      </c>
    </row>
    <row r="74" spans="1:7" ht="12.75">
      <c r="A74" s="2" t="s">
        <v>17</v>
      </c>
      <c r="B74" s="18" t="s">
        <v>18</v>
      </c>
      <c r="C74" s="16">
        <v>273000</v>
      </c>
      <c r="D74" s="16">
        <v>3863885</v>
      </c>
      <c r="E74" s="16">
        <v>3709280</v>
      </c>
      <c r="F74" s="14">
        <f t="shared" si="0"/>
        <v>1358.7106227106228</v>
      </c>
      <c r="G74" s="14">
        <f t="shared" si="1"/>
        <v>95.99871631790283</v>
      </c>
    </row>
    <row r="75" spans="1:7" ht="12.75">
      <c r="A75" s="2" t="s">
        <v>21</v>
      </c>
      <c r="B75" s="18" t="s">
        <v>22</v>
      </c>
      <c r="C75" s="16">
        <v>0</v>
      </c>
      <c r="D75" s="16">
        <v>8089</v>
      </c>
      <c r="E75" s="16">
        <v>8089</v>
      </c>
      <c r="F75" s="14"/>
      <c r="G75" s="14">
        <f t="shared" si="1"/>
        <v>100</v>
      </c>
    </row>
    <row r="76" spans="1:7" ht="12.75">
      <c r="A76" s="2" t="s">
        <v>23</v>
      </c>
      <c r="B76" s="12" t="s">
        <v>24</v>
      </c>
      <c r="C76" s="17">
        <f>C77+C78</f>
        <v>2827000</v>
      </c>
      <c r="D76" s="17">
        <f>D77+D78</f>
        <v>2827000</v>
      </c>
      <c r="E76" s="17">
        <f>E77+E78</f>
        <v>2796869</v>
      </c>
      <c r="F76" s="14">
        <f>E76/C76*100</f>
        <v>98.93417049876194</v>
      </c>
      <c r="G76" s="14">
        <f aca="true" t="shared" si="2" ref="G76:G115">E76/D76*100</f>
        <v>98.93417049876194</v>
      </c>
    </row>
    <row r="77" spans="1:7" ht="12.75">
      <c r="A77" s="2" t="s">
        <v>25</v>
      </c>
      <c r="B77" s="18" t="s">
        <v>26</v>
      </c>
      <c r="C77" s="16">
        <v>2595000</v>
      </c>
      <c r="D77" s="16">
        <v>2595000</v>
      </c>
      <c r="E77" s="16">
        <v>2564869</v>
      </c>
      <c r="F77" s="14">
        <f>E77/C77*100</f>
        <v>98.8388824662813</v>
      </c>
      <c r="G77" s="14">
        <f t="shared" si="2"/>
        <v>98.8388824662813</v>
      </c>
    </row>
    <row r="78" spans="1:7" ht="25.5">
      <c r="A78" s="2"/>
      <c r="B78" s="15" t="s">
        <v>132</v>
      </c>
      <c r="C78" s="16">
        <v>232000</v>
      </c>
      <c r="D78" s="16">
        <v>232000</v>
      </c>
      <c r="E78" s="16">
        <v>232000</v>
      </c>
      <c r="F78" s="14"/>
      <c r="G78" s="14">
        <f t="shared" si="2"/>
        <v>100</v>
      </c>
    </row>
    <row r="79" spans="1:7" ht="12.75">
      <c r="A79" s="2" t="s">
        <v>27</v>
      </c>
      <c r="B79" s="12" t="s">
        <v>28</v>
      </c>
      <c r="C79" s="17">
        <f>C80+C81</f>
        <v>83000</v>
      </c>
      <c r="D79" s="17">
        <f>D80+D81</f>
        <v>2266812</v>
      </c>
      <c r="E79" s="17">
        <f>E80+E81</f>
        <v>2027279</v>
      </c>
      <c r="F79" s="14">
        <f>E79/C79*100</f>
        <v>2442.5048192771083</v>
      </c>
      <c r="G79" s="14">
        <f t="shared" si="2"/>
        <v>89.43304517533875</v>
      </c>
    </row>
    <row r="80" spans="1:7" ht="40.5" customHeight="1">
      <c r="A80" s="2" t="s">
        <v>31</v>
      </c>
      <c r="B80" s="15" t="s">
        <v>32</v>
      </c>
      <c r="C80" s="16">
        <v>50000</v>
      </c>
      <c r="D80" s="16">
        <v>2233812</v>
      </c>
      <c r="E80" s="16">
        <v>1994279</v>
      </c>
      <c r="F80" s="14">
        <f>E80/C80*100</f>
        <v>3988.5579999999995</v>
      </c>
      <c r="G80" s="14">
        <f t="shared" si="2"/>
        <v>89.2769400468795</v>
      </c>
    </row>
    <row r="81" spans="1:7" ht="25.5" customHeight="1">
      <c r="A81" s="2"/>
      <c r="B81" s="15" t="s">
        <v>34</v>
      </c>
      <c r="C81" s="16">
        <v>33000</v>
      </c>
      <c r="D81" s="16">
        <v>33000</v>
      </c>
      <c r="E81" s="16">
        <v>33000</v>
      </c>
      <c r="F81" s="14">
        <f>E81/C81*100</f>
        <v>100</v>
      </c>
      <c r="G81" s="14">
        <f t="shared" si="2"/>
        <v>100</v>
      </c>
    </row>
    <row r="82" spans="1:7" ht="12.75">
      <c r="A82" s="2" t="s">
        <v>39</v>
      </c>
      <c r="B82" s="12" t="s">
        <v>40</v>
      </c>
      <c r="C82" s="17">
        <f>C83+C84+C85</f>
        <v>124500</v>
      </c>
      <c r="D82" s="17">
        <f>D83+D84+D85</f>
        <v>250113</v>
      </c>
      <c r="E82" s="17">
        <f>E83+E84+E85</f>
        <v>220495</v>
      </c>
      <c r="F82" s="14">
        <f aca="true" t="shared" si="3" ref="F82:F87">E82/C82*100</f>
        <v>177.10441767068272</v>
      </c>
      <c r="G82" s="14">
        <f t="shared" si="2"/>
        <v>88.1581525150632</v>
      </c>
    </row>
    <row r="83" spans="1:7" ht="12.75">
      <c r="A83" s="2" t="s">
        <v>41</v>
      </c>
      <c r="B83" s="18" t="s">
        <v>42</v>
      </c>
      <c r="C83" s="16">
        <v>36000</v>
      </c>
      <c r="D83" s="16">
        <v>149613</v>
      </c>
      <c r="E83" s="16">
        <v>149613</v>
      </c>
      <c r="F83" s="14">
        <f t="shared" si="3"/>
        <v>415.59166666666664</v>
      </c>
      <c r="G83" s="14">
        <f t="shared" si="2"/>
        <v>100</v>
      </c>
    </row>
    <row r="84" spans="1:7" ht="12.75">
      <c r="A84" s="2" t="s">
        <v>43</v>
      </c>
      <c r="B84" s="18" t="s">
        <v>44</v>
      </c>
      <c r="C84" s="16">
        <v>2500</v>
      </c>
      <c r="D84" s="16">
        <v>2500</v>
      </c>
      <c r="E84" s="16"/>
      <c r="F84" s="14">
        <f t="shared" si="3"/>
        <v>0</v>
      </c>
      <c r="G84" s="14">
        <f t="shared" si="2"/>
        <v>0</v>
      </c>
    </row>
    <row r="85" spans="1:7" ht="25.5">
      <c r="A85" s="2" t="s">
        <v>45</v>
      </c>
      <c r="B85" s="15" t="s">
        <v>46</v>
      </c>
      <c r="C85" s="16">
        <v>86000</v>
      </c>
      <c r="D85" s="16">
        <v>98000</v>
      </c>
      <c r="E85" s="16">
        <v>70882</v>
      </c>
      <c r="F85" s="14">
        <f t="shared" si="3"/>
        <v>82.42093023255815</v>
      </c>
      <c r="G85" s="14">
        <f t="shared" si="2"/>
        <v>72.32857142857144</v>
      </c>
    </row>
    <row r="86" spans="1:7" ht="12.75">
      <c r="A86" s="2" t="s">
        <v>51</v>
      </c>
      <c r="B86" s="12" t="s">
        <v>52</v>
      </c>
      <c r="C86" s="17">
        <f>C87</f>
        <v>44500</v>
      </c>
      <c r="D86" s="17">
        <f>D87</f>
        <v>891200</v>
      </c>
      <c r="E86" s="17">
        <f>E87</f>
        <v>871874</v>
      </c>
      <c r="F86" s="14">
        <f t="shared" si="3"/>
        <v>1959.267415730337</v>
      </c>
      <c r="G86" s="14">
        <f t="shared" si="2"/>
        <v>97.8314631956912</v>
      </c>
    </row>
    <row r="87" spans="1:7" ht="12.75">
      <c r="A87" s="2" t="s">
        <v>59</v>
      </c>
      <c r="B87" s="18" t="s">
        <v>60</v>
      </c>
      <c r="C87" s="16">
        <v>44500</v>
      </c>
      <c r="D87" s="16">
        <v>891200</v>
      </c>
      <c r="E87" s="16">
        <v>871874</v>
      </c>
      <c r="F87" s="14">
        <f t="shared" si="3"/>
        <v>1959.267415730337</v>
      </c>
      <c r="G87" s="14">
        <f t="shared" si="2"/>
        <v>97.8314631956912</v>
      </c>
    </row>
    <row r="88" spans="1:7" ht="12.75">
      <c r="A88" s="2" t="s">
        <v>63</v>
      </c>
      <c r="B88" s="12" t="s">
        <v>64</v>
      </c>
      <c r="C88" s="17">
        <f>C89+C90</f>
        <v>2433264</v>
      </c>
      <c r="D88" s="17">
        <f>D89+D90</f>
        <v>2433264</v>
      </c>
      <c r="E88" s="17">
        <f>E89+E90</f>
        <v>2428263</v>
      </c>
      <c r="F88" s="14">
        <f aca="true" t="shared" si="4" ref="F88:F114">E88/C88*100</f>
        <v>99.79447359596</v>
      </c>
      <c r="G88" s="14">
        <f t="shared" si="2"/>
        <v>99.79447359596</v>
      </c>
    </row>
    <row r="89" spans="1:7" ht="12.75">
      <c r="A89" s="2" t="s">
        <v>65</v>
      </c>
      <c r="B89" s="18" t="s">
        <v>66</v>
      </c>
      <c r="C89" s="16">
        <v>2032031</v>
      </c>
      <c r="D89" s="16">
        <v>2032031</v>
      </c>
      <c r="E89" s="16">
        <v>2027030</v>
      </c>
      <c r="F89" s="14">
        <f t="shared" si="4"/>
        <v>99.75389154988285</v>
      </c>
      <c r="G89" s="14">
        <f t="shared" si="2"/>
        <v>99.75389154988285</v>
      </c>
    </row>
    <row r="90" spans="1:7" ht="63.75">
      <c r="A90" s="2"/>
      <c r="B90" s="15" t="s">
        <v>127</v>
      </c>
      <c r="C90" s="16">
        <v>401233</v>
      </c>
      <c r="D90" s="16">
        <v>401233</v>
      </c>
      <c r="E90" s="16">
        <v>401233</v>
      </c>
      <c r="F90" s="14">
        <f t="shared" si="4"/>
        <v>100</v>
      </c>
      <c r="G90" s="14">
        <f t="shared" si="2"/>
        <v>100</v>
      </c>
    </row>
    <row r="91" spans="1:7" ht="12.75">
      <c r="A91" s="2"/>
      <c r="B91" s="12" t="s">
        <v>115</v>
      </c>
      <c r="C91" s="17">
        <f>C92</f>
        <v>135000</v>
      </c>
      <c r="D91" s="17">
        <f>D92</f>
        <v>135000</v>
      </c>
      <c r="E91" s="17">
        <f>E92</f>
        <v>35000</v>
      </c>
      <c r="F91" s="14"/>
      <c r="G91" s="14">
        <f t="shared" si="2"/>
        <v>25.925925925925924</v>
      </c>
    </row>
    <row r="92" spans="1:7" ht="12.75">
      <c r="A92" s="2"/>
      <c r="B92" s="18" t="s">
        <v>116</v>
      </c>
      <c r="C92" s="16">
        <v>135000</v>
      </c>
      <c r="D92" s="16">
        <v>135000</v>
      </c>
      <c r="E92" s="16">
        <v>35000</v>
      </c>
      <c r="F92" s="14"/>
      <c r="G92" s="14">
        <f t="shared" si="2"/>
        <v>25.925925925925924</v>
      </c>
    </row>
    <row r="93" spans="1:7" ht="12.75">
      <c r="A93" s="2" t="s">
        <v>67</v>
      </c>
      <c r="B93" s="12" t="s">
        <v>108</v>
      </c>
      <c r="C93" s="17">
        <f>SUM(C94:C102)</f>
        <v>7744570</v>
      </c>
      <c r="D93" s="17">
        <f>SUM(D94:D102)</f>
        <v>7943287</v>
      </c>
      <c r="E93" s="17">
        <f>SUM(E94:E102)</f>
        <v>7682758</v>
      </c>
      <c r="F93" s="14">
        <f t="shared" si="4"/>
        <v>99.20186659814554</v>
      </c>
      <c r="G93" s="14">
        <f t="shared" si="2"/>
        <v>96.72013613507859</v>
      </c>
    </row>
    <row r="94" spans="1:7" ht="12.75">
      <c r="A94" s="2"/>
      <c r="B94" s="19" t="s">
        <v>104</v>
      </c>
      <c r="C94" s="16">
        <v>17010</v>
      </c>
      <c r="D94" s="16">
        <v>17010</v>
      </c>
      <c r="E94" s="16">
        <v>17010</v>
      </c>
      <c r="F94" s="14">
        <f t="shared" si="4"/>
        <v>100</v>
      </c>
      <c r="G94" s="14">
        <f t="shared" si="2"/>
        <v>100</v>
      </c>
    </row>
    <row r="95" spans="1:7" ht="12.75">
      <c r="A95" s="2"/>
      <c r="B95" s="18" t="s">
        <v>80</v>
      </c>
      <c r="C95" s="16">
        <v>929713</v>
      </c>
      <c r="D95" s="16">
        <v>929713</v>
      </c>
      <c r="E95" s="16">
        <v>883009</v>
      </c>
      <c r="F95" s="14">
        <f t="shared" si="4"/>
        <v>94.97651425762574</v>
      </c>
      <c r="G95" s="14">
        <f t="shared" si="2"/>
        <v>94.97651425762574</v>
      </c>
    </row>
    <row r="96" spans="1:7" ht="12.75">
      <c r="A96" s="2"/>
      <c r="B96" s="18" t="s">
        <v>117</v>
      </c>
      <c r="C96" s="16"/>
      <c r="D96" s="16">
        <v>198717</v>
      </c>
      <c r="E96" s="16">
        <v>198717</v>
      </c>
      <c r="F96" s="14"/>
      <c r="G96" s="14">
        <f t="shared" si="2"/>
        <v>100</v>
      </c>
    </row>
    <row r="97" spans="1:7" ht="12.75">
      <c r="A97" s="2"/>
      <c r="B97" s="30" t="s">
        <v>105</v>
      </c>
      <c r="C97" s="16">
        <v>286537</v>
      </c>
      <c r="D97" s="16">
        <v>286537</v>
      </c>
      <c r="E97" s="16">
        <v>286537</v>
      </c>
      <c r="F97" s="14">
        <f t="shared" si="4"/>
        <v>100</v>
      </c>
      <c r="G97" s="14">
        <f t="shared" si="2"/>
        <v>100</v>
      </c>
    </row>
    <row r="98" spans="1:7" ht="25.5">
      <c r="A98" s="2"/>
      <c r="B98" s="19" t="s">
        <v>106</v>
      </c>
      <c r="C98" s="16">
        <v>1574800</v>
      </c>
      <c r="D98" s="16">
        <v>1574800</v>
      </c>
      <c r="E98" s="16">
        <v>1374587</v>
      </c>
      <c r="F98" s="14">
        <f t="shared" si="4"/>
        <v>87.28644907289814</v>
      </c>
      <c r="G98" s="14">
        <f t="shared" si="2"/>
        <v>87.28644907289814</v>
      </c>
    </row>
    <row r="99" spans="1:7" ht="25.5">
      <c r="A99" s="2"/>
      <c r="B99" s="19" t="s">
        <v>128</v>
      </c>
      <c r="C99" s="16">
        <v>1235454</v>
      </c>
      <c r="D99" s="16">
        <v>1235454</v>
      </c>
      <c r="E99" s="16">
        <v>1226842</v>
      </c>
      <c r="F99" s="14">
        <f t="shared" si="4"/>
        <v>99.30292831623031</v>
      </c>
      <c r="G99" s="14">
        <f t="shared" si="2"/>
        <v>99.30292831623031</v>
      </c>
    </row>
    <row r="100" spans="1:7" ht="12.75">
      <c r="A100" s="2" t="s">
        <v>78</v>
      </c>
      <c r="B100" s="18" t="s">
        <v>79</v>
      </c>
      <c r="C100" s="16">
        <v>2528514</v>
      </c>
      <c r="D100" s="16">
        <v>2528514</v>
      </c>
      <c r="E100" s="16">
        <v>2526750</v>
      </c>
      <c r="F100" s="14">
        <f t="shared" si="4"/>
        <v>99.93023570365835</v>
      </c>
      <c r="G100" s="14">
        <f t="shared" si="2"/>
        <v>99.93023570365835</v>
      </c>
    </row>
    <row r="101" spans="1:7" ht="25.5">
      <c r="A101" s="2"/>
      <c r="B101" s="15" t="s">
        <v>118</v>
      </c>
      <c r="C101" s="16">
        <v>899370</v>
      </c>
      <c r="D101" s="16">
        <v>899370</v>
      </c>
      <c r="E101" s="16">
        <v>896586</v>
      </c>
      <c r="F101" s="14">
        <f t="shared" si="4"/>
        <v>99.69044998165383</v>
      </c>
      <c r="G101" s="14">
        <f t="shared" si="2"/>
        <v>99.69044998165383</v>
      </c>
    </row>
    <row r="102" spans="1:7" ht="12.75">
      <c r="A102" s="2" t="s">
        <v>81</v>
      </c>
      <c r="B102" s="18" t="s">
        <v>82</v>
      </c>
      <c r="C102" s="16">
        <v>273172</v>
      </c>
      <c r="D102" s="16">
        <v>273172</v>
      </c>
      <c r="E102" s="16">
        <v>272720</v>
      </c>
      <c r="F102" s="14">
        <f t="shared" si="4"/>
        <v>99.83453648250918</v>
      </c>
      <c r="G102" s="14">
        <f t="shared" si="2"/>
        <v>99.83453648250918</v>
      </c>
    </row>
    <row r="103" spans="1:7" ht="25.5">
      <c r="A103" s="2"/>
      <c r="B103" s="31" t="s">
        <v>110</v>
      </c>
      <c r="C103" s="17">
        <f>C104</f>
        <v>34740</v>
      </c>
      <c r="D103" s="17">
        <f>D104</f>
        <v>34740</v>
      </c>
      <c r="E103" s="17">
        <f>E104</f>
        <v>34740</v>
      </c>
      <c r="F103" s="14">
        <f t="shared" si="4"/>
        <v>100</v>
      </c>
      <c r="G103" s="14">
        <f t="shared" si="2"/>
        <v>100</v>
      </c>
    </row>
    <row r="104" spans="1:7" ht="25.5">
      <c r="A104" s="2"/>
      <c r="B104" s="32" t="s">
        <v>69</v>
      </c>
      <c r="C104" s="16">
        <v>34740</v>
      </c>
      <c r="D104" s="16">
        <v>34740</v>
      </c>
      <c r="E104" s="16">
        <v>34740</v>
      </c>
      <c r="F104" s="14">
        <f t="shared" si="4"/>
        <v>100</v>
      </c>
      <c r="G104" s="14">
        <f t="shared" si="2"/>
        <v>100</v>
      </c>
    </row>
    <row r="105" spans="1:7" ht="12.75">
      <c r="A105" s="2"/>
      <c r="B105" s="31" t="s">
        <v>129</v>
      </c>
      <c r="C105" s="17">
        <f>C106</f>
        <v>24800</v>
      </c>
      <c r="D105" s="17">
        <f>D106</f>
        <v>24800</v>
      </c>
      <c r="E105" s="17">
        <f>E106</f>
        <v>24800</v>
      </c>
      <c r="F105" s="14">
        <f t="shared" si="4"/>
        <v>100</v>
      </c>
      <c r="G105" s="14">
        <f t="shared" si="2"/>
        <v>100</v>
      </c>
    </row>
    <row r="106" spans="1:7" ht="25.5">
      <c r="A106" s="2"/>
      <c r="B106" s="32" t="s">
        <v>130</v>
      </c>
      <c r="C106" s="16">
        <v>24800</v>
      </c>
      <c r="D106" s="16">
        <v>24800</v>
      </c>
      <c r="E106" s="16">
        <v>24800</v>
      </c>
      <c r="F106" s="14">
        <f t="shared" si="4"/>
        <v>100</v>
      </c>
      <c r="G106" s="14">
        <f t="shared" si="2"/>
        <v>100</v>
      </c>
    </row>
    <row r="107" spans="1:7" ht="12.75">
      <c r="A107" s="2"/>
      <c r="B107" s="33" t="s">
        <v>119</v>
      </c>
      <c r="C107" s="17">
        <f>C108+C109</f>
        <v>390185</v>
      </c>
      <c r="D107" s="17">
        <f>D108+D109</f>
        <v>390185</v>
      </c>
      <c r="E107" s="17">
        <f>E108+E109</f>
        <v>328110</v>
      </c>
      <c r="F107" s="14">
        <f t="shared" si="4"/>
        <v>84.09087996719505</v>
      </c>
      <c r="G107" s="14">
        <f t="shared" si="2"/>
        <v>84.09087996719505</v>
      </c>
    </row>
    <row r="108" spans="1:7" ht="25.5">
      <c r="A108" s="2"/>
      <c r="B108" s="19" t="s">
        <v>120</v>
      </c>
      <c r="C108" s="16">
        <v>50000</v>
      </c>
      <c r="D108" s="16">
        <v>50000</v>
      </c>
      <c r="E108" s="16">
        <v>11318</v>
      </c>
      <c r="F108" s="14">
        <f t="shared" si="4"/>
        <v>22.636</v>
      </c>
      <c r="G108" s="14">
        <f t="shared" si="2"/>
        <v>22.636</v>
      </c>
    </row>
    <row r="109" spans="1:7" ht="12.75">
      <c r="A109" s="2"/>
      <c r="B109" s="32" t="s">
        <v>126</v>
      </c>
      <c r="C109" s="16">
        <v>340185</v>
      </c>
      <c r="D109" s="16">
        <v>340185</v>
      </c>
      <c r="E109" s="16">
        <v>316792</v>
      </c>
      <c r="F109" s="14">
        <f t="shared" si="4"/>
        <v>93.12344753589959</v>
      </c>
      <c r="G109" s="14"/>
    </row>
    <row r="110" spans="1:7" ht="12.75">
      <c r="A110" s="2"/>
      <c r="B110" s="21" t="s">
        <v>95</v>
      </c>
      <c r="C110" s="17">
        <f>C66+C68+C76+C79+C82+C86+C88+C93+C91+C107+C103+C105</f>
        <v>21388438</v>
      </c>
      <c r="D110" s="17">
        <f>D66+D68+D76+D79+D82+D86+D88+D93+D91+D107+D103+D105</f>
        <v>31791350</v>
      </c>
      <c r="E110" s="17">
        <f>E66+E68+E76+E79+E82+E86+E88+E93+E91+E107+E103+E105</f>
        <v>27704109</v>
      </c>
      <c r="F110" s="14">
        <f t="shared" si="4"/>
        <v>129.5284349422805</v>
      </c>
      <c r="G110" s="14">
        <f t="shared" si="2"/>
        <v>87.14354376269017</v>
      </c>
    </row>
    <row r="111" spans="1:7" ht="12.75">
      <c r="A111" s="2" t="s">
        <v>73</v>
      </c>
      <c r="B111" s="12" t="s">
        <v>74</v>
      </c>
      <c r="C111" s="17">
        <f>C112+C113+C114</f>
        <v>4649508</v>
      </c>
      <c r="D111" s="17">
        <f>D112+D113+D114</f>
        <v>4649508</v>
      </c>
      <c r="E111" s="17">
        <f>E112+E113+E114</f>
        <v>4562808</v>
      </c>
      <c r="F111" s="14">
        <f t="shared" si="4"/>
        <v>98.13528657225667</v>
      </c>
      <c r="G111" s="14">
        <f t="shared" si="2"/>
        <v>98.13528657225667</v>
      </c>
    </row>
    <row r="112" spans="1:7" ht="25.5">
      <c r="A112" s="2" t="s">
        <v>83</v>
      </c>
      <c r="B112" s="15" t="s">
        <v>84</v>
      </c>
      <c r="C112" s="16">
        <v>39584</v>
      </c>
      <c r="D112" s="16">
        <v>39584</v>
      </c>
      <c r="E112" s="16">
        <v>39584</v>
      </c>
      <c r="F112" s="14">
        <f t="shared" si="4"/>
        <v>100</v>
      </c>
      <c r="G112" s="14">
        <f t="shared" si="2"/>
        <v>100</v>
      </c>
    </row>
    <row r="113" spans="1:7" ht="12.75">
      <c r="A113" s="2" t="s">
        <v>75</v>
      </c>
      <c r="B113" s="18" t="s">
        <v>76</v>
      </c>
      <c r="C113" s="16">
        <v>4209924</v>
      </c>
      <c r="D113" s="16">
        <v>4209924</v>
      </c>
      <c r="E113" s="16">
        <v>4209924</v>
      </c>
      <c r="F113" s="14">
        <f t="shared" si="4"/>
        <v>100</v>
      </c>
      <c r="G113" s="14">
        <f t="shared" si="2"/>
        <v>100</v>
      </c>
    </row>
    <row r="114" spans="1:7" ht="25.5">
      <c r="A114" s="2"/>
      <c r="B114" s="15" t="s">
        <v>107</v>
      </c>
      <c r="C114" s="16">
        <v>400000</v>
      </c>
      <c r="D114" s="16">
        <v>400000</v>
      </c>
      <c r="E114" s="16">
        <v>313300</v>
      </c>
      <c r="F114" s="14">
        <f t="shared" si="4"/>
        <v>78.325</v>
      </c>
      <c r="G114" s="14">
        <f t="shared" si="2"/>
        <v>78.325</v>
      </c>
    </row>
    <row r="115" spans="1:7" ht="12.75">
      <c r="A115" s="3" t="s">
        <v>77</v>
      </c>
      <c r="B115" s="12" t="s">
        <v>96</v>
      </c>
      <c r="C115" s="17">
        <f>C110+C111</f>
        <v>26037946</v>
      </c>
      <c r="D115" s="17">
        <f>D110+D111</f>
        <v>36440858</v>
      </c>
      <c r="E115" s="17">
        <f>E110+E111</f>
        <v>32266917</v>
      </c>
      <c r="F115" s="14">
        <f>E115/C115*100</f>
        <v>123.92266655749266</v>
      </c>
      <c r="G115" s="14">
        <f t="shared" si="2"/>
        <v>88.54598593699413</v>
      </c>
    </row>
    <row r="116" spans="1:7" ht="12.75">
      <c r="A116" s="4"/>
      <c r="B116" s="5"/>
      <c r="C116" s="6"/>
      <c r="D116" s="6"/>
      <c r="E116" s="6"/>
      <c r="F116" s="9"/>
      <c r="G116" s="9"/>
    </row>
    <row r="117" spans="1:7" ht="12.75">
      <c r="A117" s="4"/>
      <c r="B117" s="5"/>
      <c r="C117" s="6"/>
      <c r="D117" s="6"/>
      <c r="E117" s="6"/>
      <c r="F117" s="9"/>
      <c r="G117" s="9"/>
    </row>
    <row r="118" spans="6:7" ht="12.75">
      <c r="F118" s="10"/>
      <c r="G118" s="10"/>
    </row>
    <row r="119" spans="2:7" ht="12.75">
      <c r="B119" s="7" t="s">
        <v>136</v>
      </c>
      <c r="C119" s="8"/>
      <c r="D119" s="8" t="s">
        <v>137</v>
      </c>
      <c r="E119" s="7"/>
      <c r="F119" s="10"/>
      <c r="G119" s="10"/>
    </row>
    <row r="120" spans="6:7" ht="12.75">
      <c r="F120" s="10"/>
      <c r="G120" s="10"/>
    </row>
    <row r="121" spans="6:7" ht="12.75">
      <c r="F121" s="10"/>
      <c r="G121" s="10"/>
    </row>
    <row r="122" spans="2:5" ht="12.75">
      <c r="B122" s="7"/>
      <c r="C122" s="8"/>
      <c r="D122" s="8"/>
      <c r="E122" s="7"/>
    </row>
  </sheetData>
  <sheetProtection/>
  <mergeCells count="12">
    <mergeCell ref="A2:E2"/>
    <mergeCell ref="A3:E3"/>
    <mergeCell ref="F64:G64"/>
    <mergeCell ref="B64:B65"/>
    <mergeCell ref="B5:B6"/>
    <mergeCell ref="C64:C65"/>
    <mergeCell ref="D64:D65"/>
    <mergeCell ref="E64:E65"/>
    <mergeCell ref="C5:C6"/>
    <mergeCell ref="D5:D6"/>
    <mergeCell ref="E5:E6"/>
    <mergeCell ref="F5:G5"/>
  </mergeCells>
  <printOptions/>
  <pageMargins left="0.590551181102362" right="0.590551181102362" top="0.393700787401575" bottom="0.393700787401575" header="0" footer="0"/>
  <pageSetup fitToHeight="50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2020-07-21T08:20:13Z</cp:lastPrinted>
  <dcterms:created xsi:type="dcterms:W3CDTF">2020-01-09T08:29:00Z</dcterms:created>
  <dcterms:modified xsi:type="dcterms:W3CDTF">2021-01-13T09:37:52Z</dcterms:modified>
  <cp:category/>
  <cp:version/>
  <cp:contentType/>
  <cp:contentStatus/>
</cp:coreProperties>
</file>