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<sst xmlns="http://schemas.openxmlformats.org/spreadsheetml/2006/main" count="194" uniqueCount="136">
  <si>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</si>
  <si>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</si>
  <si>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</si>
  <si>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</si>
  <si>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</si>
  <si>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</si>
  <si>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</si>
  <si>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</si>
  <si>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</si>
  <si>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</si>
  <si>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</si>
  <si>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</si>
  <si>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</si>
  <si>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</si>
  <si>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</si>
  <si>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</si>
  <si>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</si>
  <si>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</si>
  <si>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</si>
  <si>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</si>
  <si>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</si>
  <si>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</si>
  <si>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</si>
  <si>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</si>
  <si>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</si>
  <si>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</si>
  <si>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</si>
  <si>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</si>
  <si>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</si>
  <si>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3050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</si>
  <si>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</si>
  <si>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</si>
  <si>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</si>
  <si>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</si>
  <si>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</si>
  <si>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</si>
  <si>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</si>
  <si>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</si>
  <si>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</si>
  <si>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</si>
  <si>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</si>
  <si>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</si>
  <si>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</si>
  <si>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</si>
  <si>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</si>
  <si>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</si>
  <si>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</si>
  <si>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</si>
  <si>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</si>
  <si>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</si>
  <si>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</si>
  <si>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</si>
  <si>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</si>
  <si>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</si>
  <si>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</si>
  <si>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</si>
  <si>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</si>
  <si>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</si>
  <si>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</si>
  <si>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</si>
  <si>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</si>
  <si>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</si>
  <si>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</si>
  <si>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</si>
  <si>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</si>
  <si>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</si>
  <si>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</si>
  <si>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</si>
  <si>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</si>
  <si>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</si>
  <si>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</si>
  <si>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</si>
  <si>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</si>
  <si>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9000</t>
  </si>
  <si>
    <t>Міжбюджетні трансферти</t>
  </si>
  <si>
    <t>9770</t>
  </si>
  <si>
    <t>Інші субвенції з місцевого бюджету</t>
  </si>
  <si>
    <t>Всього по бюджету</t>
  </si>
  <si>
    <t>7321</t>
  </si>
  <si>
    <t>Будівництво освітніх установ та закладів</t>
  </si>
  <si>
    <t>Будівництво медичних установ та закладів</t>
  </si>
  <si>
    <t>7324</t>
  </si>
  <si>
    <t>Будівництво установ та закладів культури</t>
  </si>
  <si>
    <t>9750</t>
  </si>
  <si>
    <t>Субвенція з місцевого бюджету на співфінансування інвестиційних проектів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</si>
  <si>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</si>
  <si>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</si>
  <si>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</si>
  <si>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</si>
  <si>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</si>
  <si>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</si>
  <si>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</si>
  <si>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уточненого  плану на рік</t>
  </si>
  <si>
    <t>до кошторисних призначень на рік з урахуванням змін</t>
  </si>
  <si>
    <t>Спеціальний фонд</t>
  </si>
  <si>
    <t xml:space="preserve">Селищний голова                </t>
  </si>
  <si>
    <t>Разом видатків</t>
  </si>
  <si>
    <t>Всього</t>
  </si>
  <si>
    <t>Додаток 2</t>
  </si>
  <si>
    <t>Виконання видаткової частини селищного бюджету</t>
  </si>
  <si>
    <t>Загальний фонд</t>
  </si>
  <si>
    <t>грн.</t>
  </si>
  <si>
    <t>Компенсаційні виплати за пільговий проїзд окремих категорій громадян на залізничному транспорті</t>
  </si>
  <si>
    <t>Надання загальної середньої освіти   закладами загальної середньої освіти ( у тому числі з дошкільними підрозділами, (відділеннями,групами))</t>
  </si>
  <si>
    <t>Надання позашкільної освіти закладами позашкільної освіти освіти, заходи із позашкільної роботи з дітьми</t>
  </si>
  <si>
    <t>Надання спеціальної освіти мистецькими школами</t>
  </si>
  <si>
    <t>Будівництво об'єктів житлово-комунального господарства</t>
  </si>
  <si>
    <t>Будівництво інших об'єктів комунальної власності</t>
  </si>
  <si>
    <t>Розроблення схем планування та забудови територій (містобудівної документації)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</si>
  <si>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</si>
  <si>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та регіональний розвиток</t>
  </si>
  <si>
    <t>Методичне забезпечення діяльності  закладів освіти</t>
  </si>
  <si>
    <t>Транспорт та транспортна інфраструктура, дорожнє господарство</t>
  </si>
  <si>
    <t>Громадський порядок та безпека</t>
  </si>
  <si>
    <t>Олександр ВАРЕНІЧЕНКО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</si>
  <si>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</si>
  <si>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</si>
  <si>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Інша діяльність, пов'язана з експлуатацією об'єктів житлово-комунального господарства</t>
  </si>
  <si>
    <t>Сільське, лісове, рибне господарство та мисливство</t>
  </si>
  <si>
    <t>Здійснення заходів із землеустрою</t>
  </si>
  <si>
    <t>Будівництво установ тв закладів соціальної сфери</t>
  </si>
  <si>
    <t>Будівництво споруд, установ та закладів фізичної культури і спорту</t>
  </si>
  <si>
    <t>Охорона навколишнього природного середовища</t>
  </si>
  <si>
    <t>Ліквідація іншого забруднення навколишнього природного середовища</t>
  </si>
  <si>
    <t>за 9 місяців 2020 року</t>
  </si>
  <si>
    <t>Інша діяльність у сфері державного управління</t>
  </si>
  <si>
    <t>Проведення місцевих виборів</t>
  </si>
  <si>
    <t>Програми і централізовані заходи боротьби з туберкульозом</t>
  </si>
  <si>
    <t>Забезпечення діяльності водопровідно-каналізаційного господарства</t>
  </si>
  <si>
    <t>Інша діяльність у сфері житлово-комунального господарства</t>
  </si>
  <si>
    <t>Інша діяльність у сфері екології та охорони природних ресурсів</t>
  </si>
  <si>
    <t>Проектні, будівельно-ремонтні роботи, придбання житла та приміщень для розвитку сімейних та інших форм виховання,наближених до сімейних, та забезпечення житлом дітей-сиріт, дітей, позбавлених батьківського піклування, осіб з їх числа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</si>
  <si>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</si>
  <si>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програми та заходи, пов'язані з економічною діяльністю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</si>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</sst>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0" fillId="2" borderId="0" xfId="0" applyFill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4" fillId="0" borderId="2" xfId="0" applyFont="1" applyBorder="1" applyAlignment="1" applyProtection="1">
      <alignment horizontal="left" vertical="top" wrapText="1"/>
      <protection/>
    </xf>
    <xf numFmtId="0" fontId="5" fillId="0" borderId="2" xfId="0" applyFont="1" applyBorder="1" applyAlignment="1" applyProtection="1">
      <alignment horizontal="left" vertical="top" wrapText="1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B1">
      <selection activeCell="B112" sqref="B112"/>
    </sheetView>
  </sheetViews>
  <sheetFormatPr defaultColWidth="9.00390625" defaultRowHeight="12.75"/>
  <cols>
    <col min="1" max="1" width="0.6171875" style="0" hidden="1" customWidth="1"/>
    <col min="2" max="2" width="53.00390625" style="0" customWidth="1"/>
    <col min="3" max="3" width="14.375" style="0" customWidth="1"/>
    <col min="4" max="5" width="12.625" style="0" bestFit="1" customWidth="1"/>
  </cols>
  <sheetData>
    <row r="1" ht="12.75">
      <c r="F1" t="s">
        <v>98</v>
      </c>
    </row>
    <row r="2" spans="1:5" ht="12.75">
      <c r="A2" s="32" t="s">
        <v>99</v>
      </c>
      <c r="B2" s="32"/>
      <c r="C2" s="32"/>
      <c r="D2" s="32"/>
      <c r="E2" s="32"/>
    </row>
    <row r="3" spans="1:5" ht="12.75">
      <c r="A3" s="32" t="s">
        <v>124</v>
      </c>
      <c r="B3" s="32"/>
      <c r="C3" s="32"/>
      <c r="D3" s="32"/>
      <c r="E3" s="32"/>
    </row>
    <row r="4" spans="2:6" ht="12.75">
      <c r="B4" s="19" t="s">
        <v>100</v>
      </c>
      <c r="F4" t="s">
        <v>101</v>
      </c>
    </row>
    <row r="5" spans="1:7" ht="38.25" customHeight="1">
      <c r="A5" s="1" t="s">
        <v>0</v>
      </c>
      <c r="B5" s="36" t="s">
        <v>1</v>
      </c>
      <c r="C5" s="34" t="s">
        <v>2</v>
      </c>
      <c r="D5" s="34" t="s">
        <v>3</v>
      </c>
      <c r="E5" s="34" t="s">
        <v>85</v>
      </c>
      <c r="F5" s="39" t="s">
        <v>86</v>
      </c>
      <c r="G5" s="39"/>
    </row>
    <row r="6" spans="1:7" ht="60">
      <c r="A6" s="2" t="s">
        <v>4</v>
      </c>
      <c r="B6" s="37"/>
      <c r="C6" s="35"/>
      <c r="D6" s="35"/>
      <c r="E6" s="35"/>
      <c r="F6" s="4" t="s">
        <v>87</v>
      </c>
      <c r="G6" s="4" t="s">
        <v>88</v>
      </c>
    </row>
    <row r="7" spans="1:7" ht="12.75">
      <c r="A7" s="2"/>
      <c r="B7" s="13" t="s">
        <v>5</v>
      </c>
      <c r="C7" s="40">
        <f>C8+C9+C10</f>
        <v>39041300</v>
      </c>
      <c r="D7" s="40">
        <f>D8+D9+D10</f>
        <v>39938360</v>
      </c>
      <c r="E7" s="40">
        <f>E8+E9+E10</f>
        <v>23379464</v>
      </c>
      <c r="F7" s="7">
        <f>E7/C7*100</f>
        <v>59.88392804542882</v>
      </c>
      <c r="G7" s="7">
        <f>E7/D7*100</f>
        <v>58.53886839619854</v>
      </c>
    </row>
    <row r="8" spans="1:7" ht="38.25">
      <c r="A8" s="2" t="s">
        <v>6</v>
      </c>
      <c r="B8" s="14" t="s">
        <v>7</v>
      </c>
      <c r="C8" s="15">
        <v>39041300</v>
      </c>
      <c r="D8" s="15">
        <v>38587425</v>
      </c>
      <c r="E8" s="15">
        <v>23379464</v>
      </c>
      <c r="F8" s="7">
        <f aca="true" t="shared" si="0" ref="F8:F71">E8/C8*100</f>
        <v>59.88392804542882</v>
      </c>
      <c r="G8" s="7">
        <f aca="true" t="shared" si="1" ref="G8:G72">E8/D8*100</f>
        <v>60.588297871651186</v>
      </c>
    </row>
    <row r="9" spans="1:7" ht="12.75">
      <c r="A9" s="2"/>
      <c r="B9" s="14" t="s">
        <v>125</v>
      </c>
      <c r="C9" s="15"/>
      <c r="D9" s="15">
        <v>67128</v>
      </c>
      <c r="E9" s="15"/>
      <c r="F9" s="7"/>
      <c r="G9" s="7">
        <f t="shared" si="1"/>
        <v>0</v>
      </c>
    </row>
    <row r="10" spans="1:7" ht="12.75">
      <c r="A10" s="2"/>
      <c r="B10" s="14" t="s">
        <v>126</v>
      </c>
      <c r="C10" s="15"/>
      <c r="D10" s="15">
        <v>1283807</v>
      </c>
      <c r="E10" s="15"/>
      <c r="F10" s="7"/>
      <c r="G10" s="7">
        <f t="shared" si="1"/>
        <v>0</v>
      </c>
    </row>
    <row r="11" spans="1:7" ht="12.75">
      <c r="A11" s="2" t="s">
        <v>8</v>
      </c>
      <c r="B11" s="13" t="s">
        <v>9</v>
      </c>
      <c r="C11" s="16">
        <f>C12+C13+C14+C15+C16+C17+C18+C19</f>
        <v>136851160</v>
      </c>
      <c r="D11" s="16">
        <f>D12+D13+D14+D15+D16+D17+D18+D19</f>
        <v>141606268</v>
      </c>
      <c r="E11" s="16">
        <f>E12+E13+E14+E15+E16+E17+E18+E19</f>
        <v>91490041</v>
      </c>
      <c r="F11" s="7">
        <f t="shared" si="0"/>
        <v>66.85368322782212</v>
      </c>
      <c r="G11" s="7">
        <f t="shared" si="1"/>
        <v>64.60875093466908</v>
      </c>
    </row>
    <row r="12" spans="1:7" ht="12.75">
      <c r="A12" s="2" t="s">
        <v>10</v>
      </c>
      <c r="B12" s="17" t="s">
        <v>11</v>
      </c>
      <c r="C12" s="15">
        <v>16743089</v>
      </c>
      <c r="D12" s="15">
        <v>15987515</v>
      </c>
      <c r="E12" s="15">
        <v>9924263</v>
      </c>
      <c r="F12" s="7">
        <f t="shared" si="0"/>
        <v>59.27378753108222</v>
      </c>
      <c r="G12" s="7">
        <f t="shared" si="1"/>
        <v>62.07508171219855</v>
      </c>
    </row>
    <row r="13" spans="1:7" ht="38.25">
      <c r="A13" s="2" t="s">
        <v>12</v>
      </c>
      <c r="B13" s="14" t="s">
        <v>103</v>
      </c>
      <c r="C13" s="15">
        <v>101757101</v>
      </c>
      <c r="D13" s="15">
        <v>106845107</v>
      </c>
      <c r="E13" s="15">
        <v>69057221</v>
      </c>
      <c r="F13" s="7">
        <f t="shared" si="0"/>
        <v>67.86476847448711</v>
      </c>
      <c r="G13" s="7">
        <f t="shared" si="1"/>
        <v>64.63302151964713</v>
      </c>
    </row>
    <row r="14" spans="1:7" ht="25.5">
      <c r="A14" s="2" t="s">
        <v>13</v>
      </c>
      <c r="B14" s="14" t="s">
        <v>104</v>
      </c>
      <c r="C14" s="15">
        <v>5522300</v>
      </c>
      <c r="D14" s="15">
        <v>5652700</v>
      </c>
      <c r="E14" s="15">
        <v>3812863</v>
      </c>
      <c r="F14" s="7">
        <f t="shared" si="0"/>
        <v>69.04483639063433</v>
      </c>
      <c r="G14" s="7">
        <f t="shared" si="1"/>
        <v>67.45206715374954</v>
      </c>
    </row>
    <row r="15" spans="1:7" ht="12.75">
      <c r="A15" s="2" t="s">
        <v>14</v>
      </c>
      <c r="B15" s="17" t="s">
        <v>105</v>
      </c>
      <c r="C15" s="15">
        <v>4168700</v>
      </c>
      <c r="D15" s="15">
        <v>4407700</v>
      </c>
      <c r="E15" s="15">
        <v>3284258</v>
      </c>
      <c r="F15" s="7">
        <f t="shared" si="0"/>
        <v>78.78374553218029</v>
      </c>
      <c r="G15" s="7">
        <f t="shared" si="1"/>
        <v>74.51183156748418</v>
      </c>
    </row>
    <row r="16" spans="1:7" ht="12.75">
      <c r="A16" s="2" t="s">
        <v>15</v>
      </c>
      <c r="B16" s="14" t="s">
        <v>111</v>
      </c>
      <c r="C16" s="15">
        <v>1043500</v>
      </c>
      <c r="D16" s="15">
        <v>1031600</v>
      </c>
      <c r="E16" s="15">
        <v>560514</v>
      </c>
      <c r="F16" s="7">
        <f t="shared" si="0"/>
        <v>53.714805941542885</v>
      </c>
      <c r="G16" s="7">
        <f t="shared" si="1"/>
        <v>54.334431950368355</v>
      </c>
    </row>
    <row r="17" spans="1:7" ht="12.75">
      <c r="A17" s="2" t="s">
        <v>17</v>
      </c>
      <c r="B17" s="17" t="s">
        <v>18</v>
      </c>
      <c r="C17" s="15">
        <v>6195300</v>
      </c>
      <c r="D17" s="15">
        <v>6268676</v>
      </c>
      <c r="E17" s="15">
        <v>4120321</v>
      </c>
      <c r="F17" s="7">
        <f t="shared" si="0"/>
        <v>66.50720707633205</v>
      </c>
      <c r="G17" s="7">
        <f t="shared" si="1"/>
        <v>65.72872804400802</v>
      </c>
    </row>
    <row r="18" spans="1:7" ht="12.75">
      <c r="A18" s="2" t="s">
        <v>19</v>
      </c>
      <c r="B18" s="17" t="s">
        <v>20</v>
      </c>
      <c r="C18" s="15">
        <v>36300</v>
      </c>
      <c r="D18" s="15">
        <v>38100</v>
      </c>
      <c r="E18" s="15">
        <v>16470</v>
      </c>
      <c r="F18" s="7">
        <f t="shared" si="0"/>
        <v>45.37190082644628</v>
      </c>
      <c r="G18" s="7">
        <f t="shared" si="1"/>
        <v>43.22834645669291</v>
      </c>
    </row>
    <row r="19" spans="1:7" ht="12.75">
      <c r="A19" s="2" t="s">
        <v>21</v>
      </c>
      <c r="B19" s="17" t="s">
        <v>22</v>
      </c>
      <c r="C19" s="15">
        <v>1384870</v>
      </c>
      <c r="D19" s="15">
        <v>1374870</v>
      </c>
      <c r="E19" s="15">
        <v>714131</v>
      </c>
      <c r="F19" s="7">
        <f t="shared" si="0"/>
        <v>51.56664524468001</v>
      </c>
      <c r="G19" s="7">
        <f t="shared" si="1"/>
        <v>51.94171085266244</v>
      </c>
    </row>
    <row r="20" spans="1:7" ht="12.75">
      <c r="A20" s="2" t="s">
        <v>23</v>
      </c>
      <c r="B20" s="13" t="s">
        <v>24</v>
      </c>
      <c r="C20" s="16">
        <f>C21+C22</f>
        <v>10399640</v>
      </c>
      <c r="D20" s="16">
        <f>D21+D22</f>
        <v>13143316</v>
      </c>
      <c r="E20" s="16">
        <f>E21+E22</f>
        <v>11184610</v>
      </c>
      <c r="F20" s="7">
        <f t="shared" si="0"/>
        <v>107.5480497401833</v>
      </c>
      <c r="G20" s="7">
        <f t="shared" si="1"/>
        <v>85.09732247174153</v>
      </c>
    </row>
    <row r="21" spans="1:7" ht="12.75">
      <c r="A21" s="2" t="s">
        <v>25</v>
      </c>
      <c r="B21" s="17" t="s">
        <v>26</v>
      </c>
      <c r="C21" s="15">
        <v>10399640</v>
      </c>
      <c r="D21" s="15">
        <v>13131816</v>
      </c>
      <c r="E21" s="15">
        <v>11173110</v>
      </c>
      <c r="F21" s="7">
        <f t="shared" si="0"/>
        <v>107.43746898931117</v>
      </c>
      <c r="G21" s="7">
        <f t="shared" si="1"/>
        <v>85.08427166509188</v>
      </c>
    </row>
    <row r="22" spans="1:7" ht="12.75">
      <c r="A22" s="2"/>
      <c r="B22" s="17" t="s">
        <v>127</v>
      </c>
      <c r="C22" s="15"/>
      <c r="D22" s="15">
        <v>11500</v>
      </c>
      <c r="E22" s="15">
        <v>11500</v>
      </c>
      <c r="F22" s="7"/>
      <c r="G22" s="7">
        <f t="shared" si="1"/>
        <v>100</v>
      </c>
    </row>
    <row r="23" spans="1:7" ht="12.75">
      <c r="A23" s="2" t="s">
        <v>27</v>
      </c>
      <c r="B23" s="13" t="s">
        <v>28</v>
      </c>
      <c r="C23" s="16">
        <f>C25+C26+C27+C28+C29+C24</f>
        <v>9543160</v>
      </c>
      <c r="D23" s="16">
        <f>D25+D26+D27+D28+D29+D24</f>
        <v>12246900</v>
      </c>
      <c r="E23" s="16">
        <f>E25+E26+E27+E28+E29+E24</f>
        <v>8796019</v>
      </c>
      <c r="F23" s="7">
        <f t="shared" si="0"/>
        <v>92.17092661131113</v>
      </c>
      <c r="G23" s="7">
        <f t="shared" si="1"/>
        <v>71.8224122022716</v>
      </c>
    </row>
    <row r="24" spans="1:7" ht="25.5">
      <c r="A24" s="2"/>
      <c r="B24" s="24" t="s">
        <v>102</v>
      </c>
      <c r="C24" s="25">
        <v>120000</v>
      </c>
      <c r="D24" s="25">
        <v>120000</v>
      </c>
      <c r="E24" s="25">
        <v>50291</v>
      </c>
      <c r="F24" s="26">
        <f t="shared" si="0"/>
        <v>41.909166666666664</v>
      </c>
      <c r="G24" s="26">
        <f t="shared" si="1"/>
        <v>41.909166666666664</v>
      </c>
    </row>
    <row r="25" spans="1:7" ht="25.5">
      <c r="A25" s="2" t="s">
        <v>29</v>
      </c>
      <c r="B25" s="14" t="s">
        <v>30</v>
      </c>
      <c r="C25" s="15">
        <v>0</v>
      </c>
      <c r="D25" s="15">
        <v>200000</v>
      </c>
      <c r="E25" s="15">
        <v>68069</v>
      </c>
      <c r="F25" s="7"/>
      <c r="G25" s="7">
        <f t="shared" si="1"/>
        <v>34.0345</v>
      </c>
    </row>
    <row r="26" spans="1:7" ht="51">
      <c r="A26" s="2" t="s">
        <v>31</v>
      </c>
      <c r="B26" s="14" t="s">
        <v>32</v>
      </c>
      <c r="C26" s="15">
        <v>6444500</v>
      </c>
      <c r="D26" s="15">
        <v>7089160</v>
      </c>
      <c r="E26" s="15">
        <v>4790176</v>
      </c>
      <c r="F26" s="7">
        <f t="shared" si="0"/>
        <v>74.3296764683063</v>
      </c>
      <c r="G26" s="7">
        <f t="shared" si="1"/>
        <v>67.57043147566144</v>
      </c>
    </row>
    <row r="27" spans="1:7" ht="25.5">
      <c r="A27" s="2" t="s">
        <v>33</v>
      </c>
      <c r="B27" s="14" t="s">
        <v>34</v>
      </c>
      <c r="C27" s="15">
        <v>2282060</v>
      </c>
      <c r="D27" s="15">
        <v>2350060</v>
      </c>
      <c r="E27" s="15">
        <v>1414019</v>
      </c>
      <c r="F27" s="7">
        <f t="shared" si="0"/>
        <v>61.962393626810865</v>
      </c>
      <c r="G27" s="7">
        <f t="shared" si="1"/>
        <v>60.16948503442465</v>
      </c>
    </row>
    <row r="28" spans="1:7" ht="12.75">
      <c r="A28" s="2" t="s">
        <v>35</v>
      </c>
      <c r="B28" s="17" t="s">
        <v>36</v>
      </c>
      <c r="C28" s="15">
        <v>40000</v>
      </c>
      <c r="D28" s="15"/>
      <c r="E28" s="15"/>
      <c r="F28" s="7"/>
      <c r="G28" s="7"/>
    </row>
    <row r="29" spans="1:7" ht="25.5">
      <c r="A29" s="2" t="s">
        <v>37</v>
      </c>
      <c r="B29" s="14" t="s">
        <v>38</v>
      </c>
      <c r="C29" s="15">
        <v>656600</v>
      </c>
      <c r="D29" s="15">
        <v>2487680</v>
      </c>
      <c r="E29" s="15">
        <v>2473464</v>
      </c>
      <c r="F29" s="7">
        <f t="shared" si="0"/>
        <v>376.70788912579957</v>
      </c>
      <c r="G29" s="7">
        <f t="shared" si="1"/>
        <v>99.42854386416259</v>
      </c>
    </row>
    <row r="30" spans="1:7" ht="12.75">
      <c r="A30" s="2" t="s">
        <v>39</v>
      </c>
      <c r="B30" s="13" t="s">
        <v>40</v>
      </c>
      <c r="C30" s="16">
        <f>C31+C32+C33+C34+C35</f>
        <v>12040400</v>
      </c>
      <c r="D30" s="16">
        <f>D31+D32+D33+D34+D35</f>
        <v>11981728</v>
      </c>
      <c r="E30" s="16">
        <f>E31+E32+E33+E34+E35</f>
        <v>7694383</v>
      </c>
      <c r="F30" s="7">
        <f t="shared" si="0"/>
        <v>63.904712468024314</v>
      </c>
      <c r="G30" s="7">
        <f t="shared" si="1"/>
        <v>64.21764039377292</v>
      </c>
    </row>
    <row r="31" spans="1:7" ht="12.75">
      <c r="A31" s="2" t="s">
        <v>41</v>
      </c>
      <c r="B31" s="17" t="s">
        <v>42</v>
      </c>
      <c r="C31" s="15">
        <v>3335700</v>
      </c>
      <c r="D31" s="15">
        <v>3137458</v>
      </c>
      <c r="E31" s="15">
        <v>2056781</v>
      </c>
      <c r="F31" s="7">
        <f t="shared" si="0"/>
        <v>61.65965164733039</v>
      </c>
      <c r="G31" s="7">
        <f t="shared" si="1"/>
        <v>65.55565046607795</v>
      </c>
    </row>
    <row r="32" spans="1:7" ht="12.75">
      <c r="A32" s="2" t="s">
        <v>43</v>
      </c>
      <c r="B32" s="17" t="s">
        <v>44</v>
      </c>
      <c r="C32" s="15">
        <v>375200</v>
      </c>
      <c r="D32" s="15">
        <v>494200</v>
      </c>
      <c r="E32" s="15">
        <v>412137</v>
      </c>
      <c r="F32" s="7">
        <f t="shared" si="0"/>
        <v>109.84461620469084</v>
      </c>
      <c r="G32" s="7">
        <f t="shared" si="1"/>
        <v>83.39477944152165</v>
      </c>
    </row>
    <row r="33" spans="1:7" ht="25.5">
      <c r="A33" s="2" t="s">
        <v>45</v>
      </c>
      <c r="B33" s="14" t="s">
        <v>46</v>
      </c>
      <c r="C33" s="15">
        <v>6888500</v>
      </c>
      <c r="D33" s="15">
        <v>6904070</v>
      </c>
      <c r="E33" s="15">
        <v>4449720</v>
      </c>
      <c r="F33" s="7">
        <f t="shared" si="0"/>
        <v>64.59635624591711</v>
      </c>
      <c r="G33" s="7">
        <f t="shared" si="1"/>
        <v>64.45067909218766</v>
      </c>
    </row>
    <row r="34" spans="1:7" ht="25.5">
      <c r="A34" s="2" t="s">
        <v>47</v>
      </c>
      <c r="B34" s="14" t="s">
        <v>48</v>
      </c>
      <c r="C34" s="15">
        <v>931000</v>
      </c>
      <c r="D34" s="15">
        <v>936000</v>
      </c>
      <c r="E34" s="15">
        <v>628548</v>
      </c>
      <c r="F34" s="7">
        <f t="shared" si="0"/>
        <v>67.51321160042964</v>
      </c>
      <c r="G34" s="7">
        <f t="shared" si="1"/>
        <v>67.1525641025641</v>
      </c>
    </row>
    <row r="35" spans="1:7" ht="12.75">
      <c r="A35" s="2" t="s">
        <v>49</v>
      </c>
      <c r="B35" s="17" t="s">
        <v>50</v>
      </c>
      <c r="C35" s="15">
        <v>510000</v>
      </c>
      <c r="D35" s="15">
        <v>510000</v>
      </c>
      <c r="E35" s="15">
        <v>147197</v>
      </c>
      <c r="F35" s="7">
        <f t="shared" si="0"/>
        <v>28.8621568627451</v>
      </c>
      <c r="G35" s="7">
        <f t="shared" si="1"/>
        <v>28.8621568627451</v>
      </c>
    </row>
    <row r="36" spans="1:7" ht="12.75">
      <c r="A36" s="2" t="s">
        <v>51</v>
      </c>
      <c r="B36" s="13" t="s">
        <v>52</v>
      </c>
      <c r="C36" s="16">
        <f>C37+C38+C39+C40+C41</f>
        <v>3192000</v>
      </c>
      <c r="D36" s="16">
        <f>D37+D38+D39+D40+D41</f>
        <v>3387837</v>
      </c>
      <c r="E36" s="16">
        <f>E37+E38+E39+E40+E41</f>
        <v>2143229</v>
      </c>
      <c r="F36" s="7">
        <f t="shared" si="0"/>
        <v>67.1437656641604</v>
      </c>
      <c r="G36" s="7">
        <f t="shared" si="1"/>
        <v>63.26245920332059</v>
      </c>
    </row>
    <row r="37" spans="1:7" ht="25.5">
      <c r="A37" s="2" t="s">
        <v>53</v>
      </c>
      <c r="B37" s="14" t="s">
        <v>54</v>
      </c>
      <c r="C37" s="15">
        <v>40000</v>
      </c>
      <c r="D37" s="15">
        <v>124000</v>
      </c>
      <c r="E37" s="15">
        <v>56747</v>
      </c>
      <c r="F37" s="7"/>
      <c r="G37" s="7">
        <f t="shared" si="1"/>
        <v>45.76370967741936</v>
      </c>
    </row>
    <row r="38" spans="1:7" ht="25.5">
      <c r="A38" s="2" t="s">
        <v>55</v>
      </c>
      <c r="B38" s="14" t="s">
        <v>56</v>
      </c>
      <c r="C38" s="15">
        <v>1687300</v>
      </c>
      <c r="D38" s="15">
        <v>1717287</v>
      </c>
      <c r="E38" s="15">
        <v>1075128</v>
      </c>
      <c r="F38" s="7">
        <f t="shared" si="0"/>
        <v>63.71884075149647</v>
      </c>
      <c r="G38" s="7">
        <f t="shared" si="1"/>
        <v>62.60619220899011</v>
      </c>
    </row>
    <row r="39" spans="1:7" ht="25.5">
      <c r="A39" s="2" t="s">
        <v>57</v>
      </c>
      <c r="B39" s="14" t="s">
        <v>58</v>
      </c>
      <c r="C39" s="15">
        <v>376100</v>
      </c>
      <c r="D39" s="15">
        <v>376100</v>
      </c>
      <c r="E39" s="15">
        <v>251002</v>
      </c>
      <c r="F39" s="7">
        <f t="shared" si="0"/>
        <v>66.73810156873172</v>
      </c>
      <c r="G39" s="7">
        <f t="shared" si="1"/>
        <v>66.73810156873172</v>
      </c>
    </row>
    <row r="40" spans="1:7" ht="12.75">
      <c r="A40" s="2" t="s">
        <v>59</v>
      </c>
      <c r="B40" s="17" t="s">
        <v>60</v>
      </c>
      <c r="C40" s="15">
        <v>922200</v>
      </c>
      <c r="D40" s="15">
        <v>1004050</v>
      </c>
      <c r="E40" s="15">
        <v>649482</v>
      </c>
      <c r="F40" s="7">
        <f t="shared" si="0"/>
        <v>70.42745608327911</v>
      </c>
      <c r="G40" s="7">
        <f t="shared" si="1"/>
        <v>64.68622080573677</v>
      </c>
    </row>
    <row r="41" spans="1:7" ht="12.75">
      <c r="A41" s="2" t="s">
        <v>61</v>
      </c>
      <c r="B41" s="17" t="s">
        <v>62</v>
      </c>
      <c r="C41" s="15">
        <v>166400</v>
      </c>
      <c r="D41" s="15">
        <v>166400</v>
      </c>
      <c r="E41" s="15">
        <v>110870</v>
      </c>
      <c r="F41" s="7">
        <f t="shared" si="0"/>
        <v>66.62860576923076</v>
      </c>
      <c r="G41" s="7">
        <f t="shared" si="1"/>
        <v>66.62860576923076</v>
      </c>
    </row>
    <row r="42" spans="1:7" ht="12.75">
      <c r="A42" s="2" t="s">
        <v>63</v>
      </c>
      <c r="B42" s="13" t="s">
        <v>64</v>
      </c>
      <c r="C42" s="16">
        <f>C43+C44+C46+C47+C45+C48</f>
        <v>11354500</v>
      </c>
      <c r="D42" s="16">
        <f>D43+D44+D46+D47+D45+D48</f>
        <v>13125637</v>
      </c>
      <c r="E42" s="16">
        <f>E43+E44+E46+E47+E45+E48</f>
        <v>8962294</v>
      </c>
      <c r="F42" s="7">
        <f t="shared" si="0"/>
        <v>78.93164824518914</v>
      </c>
      <c r="G42" s="7">
        <f t="shared" si="1"/>
        <v>68.28083086558009</v>
      </c>
    </row>
    <row r="43" spans="1:7" ht="16.5" customHeight="1">
      <c r="A43" s="2"/>
      <c r="B43" s="24" t="s">
        <v>115</v>
      </c>
      <c r="C43" s="16"/>
      <c r="D43" s="25">
        <v>90315</v>
      </c>
      <c r="E43" s="25">
        <v>74495</v>
      </c>
      <c r="F43" s="7"/>
      <c r="G43" s="7">
        <f t="shared" si="1"/>
        <v>82.48352986768532</v>
      </c>
    </row>
    <row r="44" spans="1:7" ht="25.5">
      <c r="A44" s="2"/>
      <c r="B44" s="24" t="s">
        <v>116</v>
      </c>
      <c r="C44" s="16"/>
      <c r="D44" s="25">
        <v>187000</v>
      </c>
      <c r="E44" s="25">
        <v>187000</v>
      </c>
      <c r="F44" s="26"/>
      <c r="G44" s="26">
        <f t="shared" si="1"/>
        <v>100</v>
      </c>
    </row>
    <row r="45" spans="1:7" ht="25.5">
      <c r="A45" s="2"/>
      <c r="B45" s="24" t="s">
        <v>128</v>
      </c>
      <c r="C45" s="16"/>
      <c r="D45" s="25">
        <v>54300</v>
      </c>
      <c r="E45" s="25"/>
      <c r="F45" s="26"/>
      <c r="G45" s="26"/>
    </row>
    <row r="46" spans="1:7" ht="25.5">
      <c r="A46" s="2"/>
      <c r="B46" s="24" t="s">
        <v>117</v>
      </c>
      <c r="C46" s="16"/>
      <c r="D46" s="25">
        <v>185885</v>
      </c>
      <c r="E46" s="25">
        <v>146936</v>
      </c>
      <c r="F46" s="26"/>
      <c r="G46" s="26"/>
    </row>
    <row r="47" spans="1:7" ht="12.75">
      <c r="A47" s="2" t="s">
        <v>65</v>
      </c>
      <c r="B47" s="17" t="s">
        <v>66</v>
      </c>
      <c r="C47" s="15">
        <v>11354500</v>
      </c>
      <c r="D47" s="15">
        <v>12556137</v>
      </c>
      <c r="E47" s="15">
        <v>8520863</v>
      </c>
      <c r="F47" s="7">
        <f t="shared" si="0"/>
        <v>75.04392971949447</v>
      </c>
      <c r="G47" s="7">
        <f t="shared" si="1"/>
        <v>67.86213785338596</v>
      </c>
    </row>
    <row r="48" spans="1:7" ht="12.75">
      <c r="A48" s="2"/>
      <c r="B48" s="17" t="s">
        <v>129</v>
      </c>
      <c r="C48" s="15"/>
      <c r="D48" s="15">
        <v>52000</v>
      </c>
      <c r="E48" s="15">
        <v>33000</v>
      </c>
      <c r="F48" s="7"/>
      <c r="G48" s="7"/>
    </row>
    <row r="49" spans="1:7" ht="25.5">
      <c r="A49" s="2" t="s">
        <v>67</v>
      </c>
      <c r="B49" s="22" t="s">
        <v>112</v>
      </c>
      <c r="C49" s="16">
        <f>C50</f>
        <v>2000000</v>
      </c>
      <c r="D49" s="16">
        <f>D50</f>
        <v>402000</v>
      </c>
      <c r="E49" s="16">
        <f>E50</f>
        <v>235718</v>
      </c>
      <c r="F49" s="7">
        <f t="shared" si="0"/>
        <v>11.7859</v>
      </c>
      <c r="G49" s="7">
        <f t="shared" si="1"/>
        <v>58.6363184079602</v>
      </c>
    </row>
    <row r="50" spans="1:7" ht="25.5">
      <c r="A50" s="2" t="s">
        <v>68</v>
      </c>
      <c r="B50" s="14" t="s">
        <v>69</v>
      </c>
      <c r="C50" s="15">
        <v>2000000</v>
      </c>
      <c r="D50" s="15">
        <v>402000</v>
      </c>
      <c r="E50" s="15">
        <v>235718</v>
      </c>
      <c r="F50" s="7">
        <f t="shared" si="0"/>
        <v>11.7859</v>
      </c>
      <c r="G50" s="7">
        <f t="shared" si="1"/>
        <v>58.6363184079602</v>
      </c>
    </row>
    <row r="51" spans="1:7" ht="12.75">
      <c r="A51" s="2" t="s">
        <v>70</v>
      </c>
      <c r="B51" s="13" t="s">
        <v>113</v>
      </c>
      <c r="C51" s="16">
        <f>C52</f>
        <v>243500</v>
      </c>
      <c r="D51" s="16">
        <f>D52</f>
        <v>249700</v>
      </c>
      <c r="E51" s="16">
        <f>E52</f>
        <v>189750</v>
      </c>
      <c r="F51" s="7">
        <f t="shared" si="0"/>
        <v>77.92607802874744</v>
      </c>
      <c r="G51" s="7">
        <f t="shared" si="1"/>
        <v>75.99118942731278</v>
      </c>
    </row>
    <row r="52" spans="1:7" ht="12.75">
      <c r="A52" s="2" t="s">
        <v>71</v>
      </c>
      <c r="B52" s="17" t="s">
        <v>72</v>
      </c>
      <c r="C52" s="15">
        <v>243500</v>
      </c>
      <c r="D52" s="15">
        <v>249700</v>
      </c>
      <c r="E52" s="15">
        <v>189750</v>
      </c>
      <c r="F52" s="7">
        <f t="shared" si="0"/>
        <v>77.92607802874744</v>
      </c>
      <c r="G52" s="7">
        <f t="shared" si="1"/>
        <v>75.99118942731278</v>
      </c>
    </row>
    <row r="53" spans="1:7" ht="12.75">
      <c r="A53" s="2"/>
      <c r="B53" s="18" t="s">
        <v>122</v>
      </c>
      <c r="C53" s="15">
        <f>C54</f>
        <v>0</v>
      </c>
      <c r="D53" s="15">
        <f>D54</f>
        <v>19000</v>
      </c>
      <c r="E53" s="15">
        <f>E54</f>
        <v>11261</v>
      </c>
      <c r="F53" s="7"/>
      <c r="G53" s="7">
        <f t="shared" si="1"/>
        <v>59.26842105263158</v>
      </c>
    </row>
    <row r="54" spans="1:7" ht="25.5">
      <c r="A54" s="2"/>
      <c r="B54" s="14" t="s">
        <v>130</v>
      </c>
      <c r="C54" s="15"/>
      <c r="D54" s="15">
        <v>19000</v>
      </c>
      <c r="E54" s="15">
        <v>11261</v>
      </c>
      <c r="F54" s="7"/>
      <c r="G54" s="7">
        <f t="shared" si="1"/>
        <v>59.26842105263158</v>
      </c>
    </row>
    <row r="55" spans="1:7" ht="12.75">
      <c r="A55" s="2"/>
      <c r="B55" s="18" t="s">
        <v>96</v>
      </c>
      <c r="C55" s="16">
        <f>C7+C11+C20+C23+C30+C36+C42+C49+C51+C53</f>
        <v>224665660</v>
      </c>
      <c r="D55" s="16">
        <f>D7+D11+D20+D23+D30+D36+D42+D49+D51+D53</f>
        <v>236100746</v>
      </c>
      <c r="E55" s="16">
        <f>E7+E11+E20+E23+E30+E36+E42+E49+E51+E53</f>
        <v>154086769</v>
      </c>
      <c r="F55" s="7">
        <f t="shared" si="0"/>
        <v>68.58492259119619</v>
      </c>
      <c r="G55" s="7">
        <f t="shared" si="1"/>
        <v>65.26314364123186</v>
      </c>
    </row>
    <row r="56" spans="1:7" ht="12.75">
      <c r="A56" s="2" t="s">
        <v>73</v>
      </c>
      <c r="B56" s="13" t="s">
        <v>74</v>
      </c>
      <c r="C56" s="16">
        <f>C57</f>
        <v>180000</v>
      </c>
      <c r="D56" s="16">
        <f>D57</f>
        <v>2769353</v>
      </c>
      <c r="E56" s="16">
        <f>E57</f>
        <v>2171338</v>
      </c>
      <c r="F56" s="7"/>
      <c r="G56" s="7">
        <f t="shared" si="1"/>
        <v>78.40596702551102</v>
      </c>
    </row>
    <row r="57" spans="1:7" ht="12.75">
      <c r="A57" s="2" t="s">
        <v>75</v>
      </c>
      <c r="B57" s="17" t="s">
        <v>76</v>
      </c>
      <c r="C57" s="15">
        <v>180000</v>
      </c>
      <c r="D57" s="15">
        <v>2769353</v>
      </c>
      <c r="E57" s="15">
        <v>2171338</v>
      </c>
      <c r="F57" s="7"/>
      <c r="G57" s="7">
        <f t="shared" si="1"/>
        <v>78.40596702551102</v>
      </c>
    </row>
    <row r="58" spans="1:7" ht="12.75">
      <c r="A58" s="3" t="s">
        <v>77</v>
      </c>
      <c r="B58" s="13" t="s">
        <v>97</v>
      </c>
      <c r="C58" s="16">
        <f>C55+C56</f>
        <v>224845660</v>
      </c>
      <c r="D58" s="16">
        <f>D55+D56</f>
        <v>238870099</v>
      </c>
      <c r="E58" s="16">
        <f>E55+E56</f>
        <v>156258107</v>
      </c>
      <c r="F58" s="7">
        <f t="shared" si="0"/>
        <v>69.49571852976838</v>
      </c>
      <c r="G58" s="7">
        <f t="shared" si="1"/>
        <v>65.41551565229602</v>
      </c>
    </row>
    <row r="59" spans="1:7" ht="12.75">
      <c r="A59" s="8"/>
      <c r="B59" s="11"/>
      <c r="C59" s="12"/>
      <c r="D59" s="12"/>
      <c r="E59" s="12"/>
      <c r="F59" s="9"/>
      <c r="G59" s="9"/>
    </row>
    <row r="60" spans="2:7" ht="12.75">
      <c r="B60" s="20" t="s">
        <v>94</v>
      </c>
      <c r="C60" s="6"/>
      <c r="D60" s="6"/>
      <c r="E60" s="6"/>
      <c r="F60" s="5"/>
      <c r="G60" s="5"/>
    </row>
    <row r="61" spans="1:7" ht="38.25">
      <c r="A61" s="1" t="s">
        <v>0</v>
      </c>
      <c r="B61" s="34" t="s">
        <v>1</v>
      </c>
      <c r="C61" s="38" t="s">
        <v>89</v>
      </c>
      <c r="D61" s="38" t="s">
        <v>90</v>
      </c>
      <c r="E61" s="38" t="s">
        <v>85</v>
      </c>
      <c r="F61" s="33" t="s">
        <v>91</v>
      </c>
      <c r="G61" s="33"/>
    </row>
    <row r="62" spans="1:7" ht="114.75">
      <c r="A62" s="1">
        <v>1</v>
      </c>
      <c r="B62" s="35"/>
      <c r="C62" s="38"/>
      <c r="D62" s="38"/>
      <c r="E62" s="38"/>
      <c r="F62" s="10" t="s">
        <v>92</v>
      </c>
      <c r="G62" s="10" t="s">
        <v>93</v>
      </c>
    </row>
    <row r="63" spans="1:7" ht="12.75">
      <c r="A63" s="2" t="s">
        <v>4</v>
      </c>
      <c r="B63" s="13" t="s">
        <v>5</v>
      </c>
      <c r="C63" s="16">
        <f>C64</f>
        <v>400830</v>
      </c>
      <c r="D63" s="16">
        <f>D64</f>
        <v>400830</v>
      </c>
      <c r="E63" s="16">
        <f>E64</f>
        <v>283647</v>
      </c>
      <c r="F63" s="7">
        <f t="shared" si="0"/>
        <v>70.76491280592771</v>
      </c>
      <c r="G63" s="7">
        <f t="shared" si="1"/>
        <v>70.76491280592771</v>
      </c>
    </row>
    <row r="64" spans="1:7" ht="38.25">
      <c r="A64" s="2" t="s">
        <v>6</v>
      </c>
      <c r="B64" s="14" t="s">
        <v>7</v>
      </c>
      <c r="C64" s="15">
        <v>400830</v>
      </c>
      <c r="D64" s="15">
        <v>400830</v>
      </c>
      <c r="E64" s="15">
        <v>283647</v>
      </c>
      <c r="F64" s="7">
        <f t="shared" si="0"/>
        <v>70.76491280592771</v>
      </c>
      <c r="G64" s="7">
        <f t="shared" si="1"/>
        <v>70.76491280592771</v>
      </c>
    </row>
    <row r="65" spans="1:7" ht="12.75">
      <c r="A65" s="2" t="s">
        <v>8</v>
      </c>
      <c r="B65" s="13" t="s">
        <v>9</v>
      </c>
      <c r="C65" s="16">
        <f>C66+C67+C68+C69+C70+C71+C72</f>
        <v>7182847</v>
      </c>
      <c r="D65" s="16">
        <f>D66+D67+D68+D69+D70+D71+D72</f>
        <v>7952837</v>
      </c>
      <c r="E65" s="16">
        <f>E66+E67+E68+E69+E70+E71+E72</f>
        <v>2395026</v>
      </c>
      <c r="F65" s="7">
        <f t="shared" si="0"/>
        <v>33.34368670250111</v>
      </c>
      <c r="G65" s="7">
        <f t="shared" si="1"/>
        <v>30.115366378061058</v>
      </c>
    </row>
    <row r="66" spans="1:7" ht="12.75">
      <c r="A66" s="2" t="s">
        <v>10</v>
      </c>
      <c r="B66" s="17" t="s">
        <v>11</v>
      </c>
      <c r="C66" s="15">
        <v>1917810</v>
      </c>
      <c r="D66" s="15">
        <v>1987165</v>
      </c>
      <c r="E66" s="15">
        <v>394678</v>
      </c>
      <c r="F66" s="7">
        <f t="shared" si="0"/>
        <v>20.579619461781927</v>
      </c>
      <c r="G66" s="7">
        <f t="shared" si="1"/>
        <v>19.861360279594294</v>
      </c>
    </row>
    <row r="67" spans="1:7" ht="38.25">
      <c r="A67" s="2" t="s">
        <v>12</v>
      </c>
      <c r="B67" s="14" t="s">
        <v>103</v>
      </c>
      <c r="C67" s="15">
        <v>3837737</v>
      </c>
      <c r="D67" s="15">
        <v>4349550</v>
      </c>
      <c r="E67" s="15">
        <v>1248236</v>
      </c>
      <c r="F67" s="7">
        <f t="shared" si="0"/>
        <v>32.52531374609568</v>
      </c>
      <c r="G67" s="7">
        <f t="shared" si="1"/>
        <v>28.69804922348289</v>
      </c>
    </row>
    <row r="68" spans="1:7" ht="25.5">
      <c r="A68" s="2" t="s">
        <v>13</v>
      </c>
      <c r="B68" s="14" t="s">
        <v>104</v>
      </c>
      <c r="C68" s="15">
        <v>584300</v>
      </c>
      <c r="D68" s="15">
        <v>754009</v>
      </c>
      <c r="E68" s="15">
        <v>297363</v>
      </c>
      <c r="F68" s="7">
        <f t="shared" si="0"/>
        <v>50.89217867533801</v>
      </c>
      <c r="G68" s="7">
        <f t="shared" si="1"/>
        <v>39.43759291997841</v>
      </c>
    </row>
    <row r="69" spans="1:7" ht="12.75">
      <c r="A69" s="2" t="s">
        <v>14</v>
      </c>
      <c r="B69" s="17" t="s">
        <v>105</v>
      </c>
      <c r="C69" s="15">
        <v>600000</v>
      </c>
      <c r="D69" s="15">
        <v>605000</v>
      </c>
      <c r="E69" s="15">
        <v>391542</v>
      </c>
      <c r="F69" s="7">
        <f t="shared" si="0"/>
        <v>65.257</v>
      </c>
      <c r="G69" s="7">
        <f t="shared" si="1"/>
        <v>64.71768595041323</v>
      </c>
    </row>
    <row r="70" spans="1:7" ht="12.75">
      <c r="A70" s="2" t="s">
        <v>15</v>
      </c>
      <c r="B70" s="17" t="s">
        <v>16</v>
      </c>
      <c r="C70" s="15">
        <v>0</v>
      </c>
      <c r="D70" s="15">
        <v>6024</v>
      </c>
      <c r="E70" s="15">
        <v>6024</v>
      </c>
      <c r="F70" s="7"/>
      <c r="G70" s="7">
        <f t="shared" si="1"/>
        <v>100</v>
      </c>
    </row>
    <row r="71" spans="1:7" ht="12.75">
      <c r="A71" s="2" t="s">
        <v>17</v>
      </c>
      <c r="B71" s="17" t="s">
        <v>18</v>
      </c>
      <c r="C71" s="15">
        <v>243000</v>
      </c>
      <c r="D71" s="15">
        <v>243000</v>
      </c>
      <c r="E71" s="15">
        <v>49094</v>
      </c>
      <c r="F71" s="7">
        <f t="shared" si="0"/>
        <v>20.20329218106996</v>
      </c>
      <c r="G71" s="7">
        <f t="shared" si="1"/>
        <v>20.20329218106996</v>
      </c>
    </row>
    <row r="72" spans="1:7" ht="12.75">
      <c r="A72" s="2" t="s">
        <v>21</v>
      </c>
      <c r="B72" s="17" t="s">
        <v>22</v>
      </c>
      <c r="C72" s="15">
        <v>0</v>
      </c>
      <c r="D72" s="15">
        <v>8089</v>
      </c>
      <c r="E72" s="15">
        <v>8089</v>
      </c>
      <c r="F72" s="7"/>
      <c r="G72" s="7">
        <f t="shared" si="1"/>
        <v>100</v>
      </c>
    </row>
    <row r="73" spans="1:7" ht="12.75">
      <c r="A73" s="2" t="s">
        <v>23</v>
      </c>
      <c r="B73" s="13" t="s">
        <v>24</v>
      </c>
      <c r="C73" s="16">
        <f>C74</f>
        <v>850000</v>
      </c>
      <c r="D73" s="16">
        <f>D74</f>
        <v>850000</v>
      </c>
      <c r="E73" s="16">
        <f>E74</f>
        <v>809638</v>
      </c>
      <c r="F73" s="7">
        <f>E73/C73*100</f>
        <v>95.25152941176471</v>
      </c>
      <c r="G73" s="7">
        <f aca="true" t="shared" si="2" ref="G73:G111">E73/D73*100</f>
        <v>95.25152941176471</v>
      </c>
    </row>
    <row r="74" spans="1:7" ht="12.75">
      <c r="A74" s="2" t="s">
        <v>25</v>
      </c>
      <c r="B74" s="17" t="s">
        <v>26</v>
      </c>
      <c r="C74" s="15">
        <v>850000</v>
      </c>
      <c r="D74" s="15">
        <v>850000</v>
      </c>
      <c r="E74" s="15">
        <v>809638</v>
      </c>
      <c r="F74" s="7">
        <f>E74/C74*100</f>
        <v>95.25152941176471</v>
      </c>
      <c r="G74" s="7">
        <f t="shared" si="2"/>
        <v>95.25152941176471</v>
      </c>
    </row>
    <row r="75" spans="1:7" ht="12.75">
      <c r="A75" s="2" t="s">
        <v>27</v>
      </c>
      <c r="B75" s="13" t="s">
        <v>28</v>
      </c>
      <c r="C75" s="16">
        <f>C76</f>
        <v>50000</v>
      </c>
      <c r="D75" s="16">
        <f>D76</f>
        <v>2130720</v>
      </c>
      <c r="E75" s="16">
        <f>E76</f>
        <v>1550961</v>
      </c>
      <c r="F75" s="7">
        <f>E75/C75*100</f>
        <v>3101.922</v>
      </c>
      <c r="G75" s="7">
        <f t="shared" si="2"/>
        <v>72.79046519486371</v>
      </c>
    </row>
    <row r="76" spans="1:7" ht="40.5" customHeight="1">
      <c r="A76" s="2" t="s">
        <v>31</v>
      </c>
      <c r="B76" s="14" t="s">
        <v>32</v>
      </c>
      <c r="C76" s="15">
        <v>50000</v>
      </c>
      <c r="D76" s="15">
        <v>2130720</v>
      </c>
      <c r="E76" s="15">
        <v>1550961</v>
      </c>
      <c r="F76" s="7">
        <f>E76/C76*100</f>
        <v>3101.922</v>
      </c>
      <c r="G76" s="7">
        <f t="shared" si="2"/>
        <v>72.79046519486371</v>
      </c>
    </row>
    <row r="77" spans="1:7" ht="12.75">
      <c r="A77" s="2" t="s">
        <v>39</v>
      </c>
      <c r="B77" s="13" t="s">
        <v>40</v>
      </c>
      <c r="C77" s="16">
        <f>C78+C79+C80</f>
        <v>124500</v>
      </c>
      <c r="D77" s="16">
        <f>D78+D79+D80</f>
        <v>163032</v>
      </c>
      <c r="E77" s="16">
        <f>E78+E79+E80</f>
        <v>131914</v>
      </c>
      <c r="F77" s="7">
        <f>E77/C77*100</f>
        <v>105.95502008032129</v>
      </c>
      <c r="G77" s="7">
        <f t="shared" si="2"/>
        <v>80.91294960498553</v>
      </c>
    </row>
    <row r="78" spans="1:7" ht="12.75">
      <c r="A78" s="2" t="s">
        <v>41</v>
      </c>
      <c r="B78" s="17" t="s">
        <v>42</v>
      </c>
      <c r="C78" s="15">
        <v>36000</v>
      </c>
      <c r="D78" s="15">
        <v>62532</v>
      </c>
      <c r="E78" s="15">
        <v>62532</v>
      </c>
      <c r="F78" s="7"/>
      <c r="G78" s="7">
        <f t="shared" si="2"/>
        <v>100</v>
      </c>
    </row>
    <row r="79" spans="1:7" ht="12.75">
      <c r="A79" s="2" t="s">
        <v>43</v>
      </c>
      <c r="B79" s="17" t="s">
        <v>44</v>
      </c>
      <c r="C79" s="15">
        <v>2500</v>
      </c>
      <c r="D79" s="15">
        <v>2500</v>
      </c>
      <c r="E79" s="15"/>
      <c r="F79" s="7">
        <f>E79/C79*100</f>
        <v>0</v>
      </c>
      <c r="G79" s="7">
        <f t="shared" si="2"/>
        <v>0</v>
      </c>
    </row>
    <row r="80" spans="1:7" ht="25.5">
      <c r="A80" s="2" t="s">
        <v>45</v>
      </c>
      <c r="B80" s="14" t="s">
        <v>46</v>
      </c>
      <c r="C80" s="15">
        <v>86000</v>
      </c>
      <c r="D80" s="15">
        <v>98000</v>
      </c>
      <c r="E80" s="15">
        <v>69382</v>
      </c>
      <c r="F80" s="7">
        <f>E80/C80*100</f>
        <v>80.6767441860465</v>
      </c>
      <c r="G80" s="7">
        <f t="shared" si="2"/>
        <v>70.79795918367347</v>
      </c>
    </row>
    <row r="81" spans="1:7" ht="12.75">
      <c r="A81" s="2" t="s">
        <v>51</v>
      </c>
      <c r="B81" s="13" t="s">
        <v>52</v>
      </c>
      <c r="C81" s="16">
        <f>C82</f>
        <v>40500</v>
      </c>
      <c r="D81" s="16">
        <f>D82</f>
        <v>880500</v>
      </c>
      <c r="E81" s="16">
        <f>E82</f>
        <v>857374</v>
      </c>
      <c r="F81" s="7">
        <f>E81/C81*100</f>
        <v>2116.972839506173</v>
      </c>
      <c r="G81" s="7">
        <f t="shared" si="2"/>
        <v>97.37353776263487</v>
      </c>
    </row>
    <row r="82" spans="1:7" ht="12.75">
      <c r="A82" s="2" t="s">
        <v>59</v>
      </c>
      <c r="B82" s="17" t="s">
        <v>60</v>
      </c>
      <c r="C82" s="15">
        <v>40500</v>
      </c>
      <c r="D82" s="15">
        <v>880500</v>
      </c>
      <c r="E82" s="15">
        <v>857374</v>
      </c>
      <c r="F82" s="7">
        <f>E82/C82*100</f>
        <v>2116.972839506173</v>
      </c>
      <c r="G82" s="7">
        <f t="shared" si="2"/>
        <v>97.37353776263487</v>
      </c>
    </row>
    <row r="83" spans="1:7" ht="12.75">
      <c r="A83" s="2" t="s">
        <v>63</v>
      </c>
      <c r="B83" s="13" t="s">
        <v>64</v>
      </c>
      <c r="C83" s="16">
        <f>C84+C85</f>
        <v>2839026</v>
      </c>
      <c r="D83" s="16">
        <f>D84+D85</f>
        <v>2839026</v>
      </c>
      <c r="E83" s="16">
        <f>E84+E85</f>
        <v>2027030</v>
      </c>
      <c r="F83" s="7">
        <f aca="true" t="shared" si="3" ref="F83:F110">E83/C83*100</f>
        <v>71.39878254020921</v>
      </c>
      <c r="G83" s="7">
        <f t="shared" si="2"/>
        <v>71.39878254020921</v>
      </c>
    </row>
    <row r="84" spans="1:7" ht="12.75">
      <c r="A84" s="2" t="s">
        <v>65</v>
      </c>
      <c r="B84" s="17" t="s">
        <v>66</v>
      </c>
      <c r="C84" s="15">
        <v>2036560</v>
      </c>
      <c r="D84" s="15">
        <v>2036560</v>
      </c>
      <c r="E84" s="15">
        <v>2027030</v>
      </c>
      <c r="F84" s="7">
        <f t="shared" si="3"/>
        <v>99.53205405193071</v>
      </c>
      <c r="G84" s="7">
        <f t="shared" si="2"/>
        <v>99.53205405193071</v>
      </c>
    </row>
    <row r="85" spans="1:7" ht="63.75">
      <c r="A85" s="2"/>
      <c r="B85" s="14" t="s">
        <v>131</v>
      </c>
      <c r="C85" s="15">
        <v>802466</v>
      </c>
      <c r="D85" s="15">
        <v>802466</v>
      </c>
      <c r="E85" s="15"/>
      <c r="F85" s="7"/>
      <c r="G85" s="7">
        <f t="shared" si="2"/>
        <v>0</v>
      </c>
    </row>
    <row r="86" spans="1:7" ht="12.75">
      <c r="A86" s="2"/>
      <c r="B86" s="13" t="s">
        <v>118</v>
      </c>
      <c r="C86" s="16">
        <f>C87</f>
        <v>135000</v>
      </c>
      <c r="D86" s="16">
        <f>D87</f>
        <v>135000</v>
      </c>
      <c r="E86" s="16">
        <f>E87</f>
        <v>35000</v>
      </c>
      <c r="F86" s="7"/>
      <c r="G86" s="7">
        <f t="shared" si="2"/>
        <v>25.925925925925924</v>
      </c>
    </row>
    <row r="87" spans="1:7" ht="12.75">
      <c r="A87" s="2"/>
      <c r="B87" s="17" t="s">
        <v>119</v>
      </c>
      <c r="C87" s="15">
        <v>135000</v>
      </c>
      <c r="D87" s="15">
        <v>135000</v>
      </c>
      <c r="E87" s="15">
        <v>35000</v>
      </c>
      <c r="F87" s="7"/>
      <c r="G87" s="7">
        <f t="shared" si="2"/>
        <v>25.925925925925924</v>
      </c>
    </row>
    <row r="88" spans="1:7" ht="12.75">
      <c r="A88" s="2" t="s">
        <v>67</v>
      </c>
      <c r="B88" s="13" t="s">
        <v>110</v>
      </c>
      <c r="C88" s="16">
        <f>SUM(C89:C97)</f>
        <v>9732151</v>
      </c>
      <c r="D88" s="16">
        <f>SUM(D89:D97)</f>
        <v>9930868</v>
      </c>
      <c r="E88" s="16">
        <f>SUM(E89:E97)</f>
        <v>3292278</v>
      </c>
      <c r="F88" s="7">
        <f t="shared" si="3"/>
        <v>33.82888325509952</v>
      </c>
      <c r="G88" s="7">
        <f t="shared" si="2"/>
        <v>33.151966172544036</v>
      </c>
    </row>
    <row r="89" spans="1:7" ht="12.75">
      <c r="A89" s="2"/>
      <c r="B89" s="24" t="s">
        <v>106</v>
      </c>
      <c r="C89" s="25">
        <v>17010</v>
      </c>
      <c r="D89" s="25">
        <v>17010</v>
      </c>
      <c r="E89" s="16">
        <v>17010</v>
      </c>
      <c r="F89" s="7">
        <f t="shared" si="3"/>
        <v>100</v>
      </c>
      <c r="G89" s="7">
        <f t="shared" si="2"/>
        <v>100</v>
      </c>
    </row>
    <row r="90" spans="1:7" ht="12.75">
      <c r="A90" s="2"/>
      <c r="B90" s="17" t="s">
        <v>80</v>
      </c>
      <c r="C90" s="25">
        <v>1237808</v>
      </c>
      <c r="D90" s="25">
        <v>1237808</v>
      </c>
      <c r="E90" s="16"/>
      <c r="F90" s="7">
        <f t="shared" si="3"/>
        <v>0</v>
      </c>
      <c r="G90" s="7">
        <f t="shared" si="2"/>
        <v>0</v>
      </c>
    </row>
    <row r="91" spans="1:7" ht="12.75">
      <c r="A91" s="2"/>
      <c r="B91" s="17" t="s">
        <v>120</v>
      </c>
      <c r="C91" s="25"/>
      <c r="D91" s="25">
        <v>198717</v>
      </c>
      <c r="E91" s="25">
        <v>198717</v>
      </c>
      <c r="F91" s="7"/>
      <c r="G91" s="7">
        <f t="shared" si="2"/>
        <v>100</v>
      </c>
    </row>
    <row r="92" spans="1:7" ht="12.75">
      <c r="A92" s="2"/>
      <c r="B92" s="23" t="s">
        <v>107</v>
      </c>
      <c r="C92" s="25">
        <v>336537</v>
      </c>
      <c r="D92" s="25">
        <v>336537</v>
      </c>
      <c r="E92" s="25">
        <v>286537</v>
      </c>
      <c r="F92" s="7">
        <f t="shared" si="3"/>
        <v>85.14279262012795</v>
      </c>
      <c r="G92" s="7">
        <f t="shared" si="2"/>
        <v>85.14279262012795</v>
      </c>
    </row>
    <row r="93" spans="1:7" ht="25.5">
      <c r="A93" s="2"/>
      <c r="B93" s="24" t="s">
        <v>108</v>
      </c>
      <c r="C93" s="25">
        <v>1374800</v>
      </c>
      <c r="D93" s="25">
        <v>1374800</v>
      </c>
      <c r="E93" s="25">
        <v>1028261</v>
      </c>
      <c r="F93" s="7">
        <f t="shared" si="3"/>
        <v>74.7934972359616</v>
      </c>
      <c r="G93" s="7">
        <f t="shared" si="2"/>
        <v>74.7934972359616</v>
      </c>
    </row>
    <row r="94" spans="1:7" ht="38.25">
      <c r="A94" s="2"/>
      <c r="B94" s="24" t="s">
        <v>132</v>
      </c>
      <c r="C94" s="25">
        <v>1455330</v>
      </c>
      <c r="D94" s="25">
        <v>1455330</v>
      </c>
      <c r="E94" s="25"/>
      <c r="F94" s="7"/>
      <c r="G94" s="7"/>
    </row>
    <row r="95" spans="1:7" ht="12.75">
      <c r="A95" s="2" t="s">
        <v>78</v>
      </c>
      <c r="B95" s="17" t="s">
        <v>79</v>
      </c>
      <c r="C95" s="15">
        <v>4138124</v>
      </c>
      <c r="D95" s="15">
        <v>4138124</v>
      </c>
      <c r="E95" s="15">
        <v>882698</v>
      </c>
      <c r="F95" s="7">
        <f t="shared" si="3"/>
        <v>21.330873603594284</v>
      </c>
      <c r="G95" s="7">
        <f t="shared" si="2"/>
        <v>21.330873603594284</v>
      </c>
    </row>
    <row r="96" spans="1:7" ht="25.5">
      <c r="A96" s="2"/>
      <c r="B96" s="14" t="s">
        <v>121</v>
      </c>
      <c r="C96" s="15">
        <v>899370</v>
      </c>
      <c r="D96" s="15">
        <v>899370</v>
      </c>
      <c r="E96" s="15">
        <v>734333</v>
      </c>
      <c r="F96" s="7">
        <f t="shared" si="3"/>
        <v>81.64971035280251</v>
      </c>
      <c r="G96" s="7">
        <f t="shared" si="2"/>
        <v>81.64971035280251</v>
      </c>
    </row>
    <row r="97" spans="1:7" ht="12.75">
      <c r="A97" s="2" t="s">
        <v>81</v>
      </c>
      <c r="B97" s="17" t="s">
        <v>82</v>
      </c>
      <c r="C97" s="15">
        <v>273172</v>
      </c>
      <c r="D97" s="15">
        <v>273172</v>
      </c>
      <c r="E97" s="15">
        <v>144722</v>
      </c>
      <c r="F97" s="7">
        <f t="shared" si="3"/>
        <v>52.97834331483461</v>
      </c>
      <c r="G97" s="7">
        <f t="shared" si="2"/>
        <v>52.97834331483461</v>
      </c>
    </row>
    <row r="98" spans="1:7" ht="25.5">
      <c r="A98" s="2"/>
      <c r="B98" s="28" t="s">
        <v>112</v>
      </c>
      <c r="C98" s="16">
        <f>C99</f>
        <v>34740</v>
      </c>
      <c r="D98" s="16">
        <f>D99</f>
        <v>34740</v>
      </c>
      <c r="E98" s="16">
        <f>E99</f>
        <v>34740</v>
      </c>
      <c r="F98" s="7"/>
      <c r="G98" s="7">
        <f t="shared" si="2"/>
        <v>100</v>
      </c>
    </row>
    <row r="99" spans="1:7" ht="25.5">
      <c r="A99" s="2"/>
      <c r="B99" s="29" t="s">
        <v>69</v>
      </c>
      <c r="C99" s="15">
        <v>34740</v>
      </c>
      <c r="D99" s="15">
        <v>34740</v>
      </c>
      <c r="E99" s="15">
        <v>34740</v>
      </c>
      <c r="F99" s="7"/>
      <c r="G99" s="7">
        <f t="shared" si="2"/>
        <v>100</v>
      </c>
    </row>
    <row r="100" spans="1:7" ht="25.5">
      <c r="A100" s="2"/>
      <c r="B100" s="30" t="s">
        <v>133</v>
      </c>
      <c r="C100" s="15">
        <f>C101+C102</f>
        <v>92800</v>
      </c>
      <c r="D100" s="15">
        <f>D101+D102</f>
        <v>92800</v>
      </c>
      <c r="E100" s="15">
        <f>E101+E102</f>
        <v>0</v>
      </c>
      <c r="F100" s="7"/>
      <c r="G100" s="7">
        <f t="shared" si="2"/>
        <v>0</v>
      </c>
    </row>
    <row r="101" spans="1:7" ht="25.5">
      <c r="A101" s="2"/>
      <c r="B101" s="29" t="s">
        <v>134</v>
      </c>
      <c r="C101" s="15">
        <v>24800</v>
      </c>
      <c r="D101" s="15">
        <v>24800</v>
      </c>
      <c r="E101" s="15"/>
      <c r="F101" s="7"/>
      <c r="G101" s="7">
        <f t="shared" si="2"/>
        <v>0</v>
      </c>
    </row>
    <row r="102" spans="1:7" ht="12.75">
      <c r="A102" s="2"/>
      <c r="B102" s="29" t="s">
        <v>135</v>
      </c>
      <c r="C102" s="15">
        <v>68000</v>
      </c>
      <c r="D102" s="15">
        <v>68000</v>
      </c>
      <c r="E102" s="15"/>
      <c r="F102" s="7"/>
      <c r="G102" s="7">
        <f t="shared" si="2"/>
        <v>0</v>
      </c>
    </row>
    <row r="103" spans="1:7" ht="12.75">
      <c r="A103" s="2"/>
      <c r="B103" s="31" t="s">
        <v>122</v>
      </c>
      <c r="C103" s="16">
        <f>C104+C105</f>
        <v>328285</v>
      </c>
      <c r="D103" s="16">
        <f>D104+D105</f>
        <v>328285</v>
      </c>
      <c r="E103" s="16">
        <f>E104+E105</f>
        <v>266967</v>
      </c>
      <c r="F103" s="16"/>
      <c r="G103" s="7">
        <f t="shared" si="2"/>
        <v>81.32171741017713</v>
      </c>
    </row>
    <row r="104" spans="1:7" ht="25.5">
      <c r="A104" s="2"/>
      <c r="B104" s="27" t="s">
        <v>123</v>
      </c>
      <c r="C104" s="15">
        <v>50000</v>
      </c>
      <c r="D104" s="15">
        <v>50000</v>
      </c>
      <c r="E104" s="15">
        <v>11318</v>
      </c>
      <c r="F104" s="7"/>
      <c r="G104" s="7">
        <f t="shared" si="2"/>
        <v>22.636</v>
      </c>
    </row>
    <row r="105" spans="1:7" ht="25.5">
      <c r="A105" s="2"/>
      <c r="B105" s="29" t="s">
        <v>130</v>
      </c>
      <c r="C105" s="15">
        <v>278285</v>
      </c>
      <c r="D105" s="15">
        <v>278285</v>
      </c>
      <c r="E105" s="15">
        <v>255649</v>
      </c>
      <c r="F105" s="7"/>
      <c r="G105" s="7"/>
    </row>
    <row r="106" spans="1:7" ht="12.75">
      <c r="A106" s="2"/>
      <c r="B106" s="22" t="s">
        <v>96</v>
      </c>
      <c r="C106" s="16">
        <f>C63+C65+C73+C75+C77+C81+C83+C88+C86+C103+C98+C100</f>
        <v>21810679</v>
      </c>
      <c r="D106" s="16">
        <f>D63+D65+D73+D75+D77+D81+D83+D88+D86+D103+D98+D100</f>
        <v>25738638</v>
      </c>
      <c r="E106" s="16">
        <f>E63+E65+E73+E75+E77+E81+E83+E88+E86+E103+E98+E100</f>
        <v>11684575</v>
      </c>
      <c r="F106" s="7">
        <f t="shared" si="3"/>
        <v>53.572724627234216</v>
      </c>
      <c r="G106" s="7">
        <f t="shared" si="2"/>
        <v>45.397021396392454</v>
      </c>
    </row>
    <row r="107" spans="1:7" ht="12.75">
      <c r="A107" s="2" t="s">
        <v>73</v>
      </c>
      <c r="B107" s="13" t="s">
        <v>74</v>
      </c>
      <c r="C107" s="16">
        <f>C108+C109+C110</f>
        <v>4415508</v>
      </c>
      <c r="D107" s="16">
        <f>D108+D109+D110</f>
        <v>4415508</v>
      </c>
      <c r="E107" s="16">
        <f>E108+E109+E110</f>
        <v>1939584</v>
      </c>
      <c r="F107" s="7">
        <f t="shared" si="3"/>
        <v>43.926633130321584</v>
      </c>
      <c r="G107" s="7">
        <f t="shared" si="2"/>
        <v>43.926633130321584</v>
      </c>
    </row>
    <row r="108" spans="1:7" ht="25.5">
      <c r="A108" s="2" t="s">
        <v>83</v>
      </c>
      <c r="B108" s="14" t="s">
        <v>84</v>
      </c>
      <c r="C108" s="15">
        <v>39584</v>
      </c>
      <c r="D108" s="15">
        <v>39584</v>
      </c>
      <c r="E108" s="15">
        <v>39584</v>
      </c>
      <c r="F108" s="7">
        <f t="shared" si="3"/>
        <v>100</v>
      </c>
      <c r="G108" s="7">
        <f t="shared" si="2"/>
        <v>100</v>
      </c>
    </row>
    <row r="109" spans="1:7" ht="12.75">
      <c r="A109" s="2" t="s">
        <v>75</v>
      </c>
      <c r="B109" s="17" t="s">
        <v>76</v>
      </c>
      <c r="C109" s="15">
        <v>3960924</v>
      </c>
      <c r="D109" s="15">
        <v>3960924</v>
      </c>
      <c r="E109" s="15">
        <v>1900000</v>
      </c>
      <c r="F109" s="7">
        <f t="shared" si="3"/>
        <v>47.96860530522676</v>
      </c>
      <c r="G109" s="7">
        <f t="shared" si="2"/>
        <v>47.96860530522676</v>
      </c>
    </row>
    <row r="110" spans="1:7" ht="38.25">
      <c r="A110" s="2"/>
      <c r="B110" s="14" t="s">
        <v>109</v>
      </c>
      <c r="C110" s="15">
        <v>415000</v>
      </c>
      <c r="D110" s="15">
        <v>415000</v>
      </c>
      <c r="E110" s="15"/>
      <c r="F110" s="7">
        <f t="shared" si="3"/>
        <v>0</v>
      </c>
      <c r="G110" s="7">
        <f t="shared" si="2"/>
        <v>0</v>
      </c>
    </row>
    <row r="111" spans="1:7" ht="12.75">
      <c r="A111" s="3" t="s">
        <v>77</v>
      </c>
      <c r="B111" s="13" t="s">
        <v>97</v>
      </c>
      <c r="C111" s="16">
        <f>C106+C107</f>
        <v>26226187</v>
      </c>
      <c r="D111" s="16">
        <f>D106+D107</f>
        <v>30154146</v>
      </c>
      <c r="E111" s="16">
        <f>E106+E107</f>
        <v>13624159</v>
      </c>
      <c r="F111" s="7">
        <f>E111/C111*100</f>
        <v>51.94868396233123</v>
      </c>
      <c r="G111" s="7">
        <f t="shared" si="2"/>
        <v>45.181710667581164</v>
      </c>
    </row>
    <row r="112" spans="1:7" ht="12.75">
      <c r="A112" s="8"/>
      <c r="B112" s="11"/>
      <c r="C112" s="12"/>
      <c r="D112" s="12"/>
      <c r="E112" s="12"/>
      <c r="F112" s="9"/>
      <c r="G112" s="9"/>
    </row>
    <row r="113" spans="1:7" ht="12.75">
      <c r="A113" s="8"/>
      <c r="B113" s="11"/>
      <c r="C113" s="12"/>
      <c r="D113" s="12"/>
      <c r="E113" s="12"/>
      <c r="F113" s="9"/>
      <c r="G113" s="9"/>
    </row>
    <row r="115" spans="2:5" ht="12.75">
      <c r="B115" s="19" t="s">
        <v>95</v>
      </c>
      <c r="C115" s="21"/>
      <c r="D115" s="21" t="s">
        <v>114</v>
      </c>
      <c r="E115" s="19"/>
    </row>
    <row r="118" spans="2:5" ht="12.75">
      <c r="B118" s="19"/>
      <c r="C118" s="21"/>
      <c r="D118" s="21"/>
      <c r="E118" s="19"/>
    </row>
  </sheetData>
  <mergeCells count="12">
    <mergeCell ref="E5:E6"/>
    <mergeCell ref="F5:G5"/>
    <mergeCell ref="A2:E2"/>
    <mergeCell ref="A3:E3"/>
    <mergeCell ref="F61:G61"/>
    <mergeCell ref="B61:B62"/>
    <mergeCell ref="B5:B6"/>
    <mergeCell ref="C61:C62"/>
    <mergeCell ref="D61:D62"/>
    <mergeCell ref="E61:E62"/>
    <mergeCell ref="C5:C6"/>
    <mergeCell ref="D5:D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2020-07-21T08:20:13Z</cp:lastPrinted>
  <dcterms:created xsi:type="dcterms:W3CDTF">2020-01-09T08:29:00Z</dcterms:created>
  <dcterms:modified xsi:type="dcterms:W3CDTF">2020-10-01T13:33:49Z</dcterms:modified>
  <cp:category/>
  <cp:version/>
  <cp:contentType/>
  <cp:contentStatus/>
</cp:coreProperties>
</file>