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додатки 10-20" sheetId="1" r:id="rId1"/>
  </sheets>
  <definedNames/>
  <calcPr calcId="114210"/>
</workbook>
</file>

<file path=xl/sharedStrings.xml><?xml version="1.0" encoding="utf-8"?>
<sst xmlns="http://schemas.openxmlformats.org/spreadsheetml/2006/main" count="398" uniqueCount="113">
  <si>
    <t>№ з/п</t>
  </si>
  <si>
    <t>План витрат</t>
  </si>
  <si>
    <t>Статті  витрат</t>
  </si>
  <si>
    <t>Алгоритм розрахунку</t>
  </si>
  <si>
    <t>Прямі матеріальні витрати</t>
  </si>
  <si>
    <t>Витрати на ПММ</t>
  </si>
  <si>
    <t>1.</t>
  </si>
  <si>
    <t>2.</t>
  </si>
  <si>
    <t>Запасні частини, матеріали</t>
  </si>
  <si>
    <t>ІІ.</t>
  </si>
  <si>
    <t>І.</t>
  </si>
  <si>
    <t>ІІІ.</t>
  </si>
  <si>
    <t>Прямі витрати на оплату праці</t>
  </si>
  <si>
    <t>заробітна плата основна</t>
  </si>
  <si>
    <t>заробітна плата додаткова</t>
  </si>
  <si>
    <t>Інші прямі  витрати</t>
  </si>
  <si>
    <t>Амортизація</t>
  </si>
  <si>
    <t>ЄСВ</t>
  </si>
  <si>
    <t>ПДВ 20%</t>
  </si>
  <si>
    <t>Всього витрат з врахуванням  ПДВ</t>
  </si>
  <si>
    <t>Всього витрат:</t>
  </si>
  <si>
    <t>5 куб.м * 13,02 грн. = 65,10 грн.</t>
  </si>
  <si>
    <t>Всього вартість 5 куб. м з ПДВ</t>
  </si>
  <si>
    <t>Водовідведення з податком на додану вартість</t>
  </si>
  <si>
    <t>Всього вартість 1 куб. м з ПДВ</t>
  </si>
  <si>
    <r>
      <t>1</t>
    </r>
    <r>
      <rPr>
        <sz val="10"/>
        <color indexed="8"/>
        <rFont val="Times New Roman"/>
        <family val="1"/>
      </rPr>
      <t>0 км *0,3980 л/км + 1,4 л =5,4л * 12,92 грн. = 69,77 грн.        Мастила: 5,4л*0,01*2,1*21,30 грн.=2,42; 5,4л*0,01*0,3*53,87=0,87 грн.; 5,4л*0,01*0,25*18,33 грн.=0,25 грн.; 5,4л*0,01*0,25*37,14 грн.=0,50 грн.</t>
    </r>
  </si>
  <si>
    <t>73,81*30%=22,16 грн.</t>
  </si>
  <si>
    <t>24,75 грн.*22%=5,45 грн.</t>
  </si>
  <si>
    <t>Додаткова заробітна плата водія за 1 годину роботи</t>
  </si>
  <si>
    <t>Основна заробітна плата водія за 1 годину роботи</t>
  </si>
  <si>
    <t>8 км *0,3980 л/км + 1,4 л =4,6 л * 12,92 грн. =59,43 грн.        Мастила: 4,6л*0,01*2,1*21,30 грн.=2,06; 4,6л*0,01*0,3*53,87=0,74 грн.; 4,6л*0,01*0,25*18,33 грн.=0,21 грн.; 4,6л*0,01*0,25*37,14 грн.=0,43 грн.</t>
  </si>
  <si>
    <t>62,87*20%=12,57 грн.</t>
  </si>
  <si>
    <t>Основна заробітна плата водія за 0,5 години роботи</t>
  </si>
  <si>
    <t>Додаткова заробітна плата водія за 0,5 години роботи</t>
  </si>
  <si>
    <t>12,38 грн.*22%=2,72 грн.</t>
  </si>
  <si>
    <t>ІУ.</t>
  </si>
  <si>
    <t>Загальновиробничі витрати</t>
  </si>
  <si>
    <t>Очистка стоків</t>
  </si>
  <si>
    <t>5 куб.м * 2,392 грн. = 11,96 грн.</t>
  </si>
  <si>
    <t>смт Баришівка  вулиць:Київський шлях, 56, Вишнева, 7, Софіївська, 12,13,15</t>
  </si>
  <si>
    <t>основна заробітна плата</t>
  </si>
  <si>
    <t xml:space="preserve">додатковазаробітна плата </t>
  </si>
  <si>
    <t>Основна заробітна плата водія за 1 годину 15 хвилин  роботи</t>
  </si>
  <si>
    <t>Додаткова заробітна плата водія за 1 годину 15 хвилин роботи</t>
  </si>
  <si>
    <t xml:space="preserve">основна заробітна плата </t>
  </si>
  <si>
    <t xml:space="preserve">додаткова заробітна плата </t>
  </si>
  <si>
    <t xml:space="preserve"> заробітна плата водія за 2 години  роботи</t>
  </si>
  <si>
    <t>49,50 грн.*22%=10,89 грн.</t>
  </si>
  <si>
    <t>32 км *0,3980 л/км + 1,4 л =14,14л * 12,92 грн. = 182,64 грн.        Мастила: 14,14л*0,01*2,1*21,30 грн.=6,32; 14,14л*0,01*0,3*53,87=2,29 грн.; 14,14л*0,01*0,25*18,33 грн.=0,65 грн.; 14,14л*0,01*0,25*37,14 грн.=1,31 грн.</t>
  </si>
  <si>
    <t xml:space="preserve"> заробітна плата водія за 2 години 10 хвилин роботи</t>
  </si>
  <si>
    <t>53,63 грн.*22%=11,80 грн.</t>
  </si>
  <si>
    <t>193,21*30%=57,94 грн.</t>
  </si>
  <si>
    <t>с.Рудницьке</t>
  </si>
  <si>
    <t>40 км *0,3980 л/км + 1,4 л =17,3 л * 12,92 грн. = 223,52 грн.        Мастила: 17,3л*0,01*2,1*21,30 грн.= 7,74 грн.; 17,3л*0,01*0,3*53,87=2,80 грн.; 17,3л*0,01*0,25*18,33 грн.=0,79 грн.; 17,3л*0,01*0,25*37,14 грн.=1,61 грн.</t>
  </si>
  <si>
    <t xml:space="preserve"> заробітна плата водія за 1 годину 15 хвилин роботи</t>
  </si>
  <si>
    <t xml:space="preserve"> с.Селище, с.Волошинівка, с.Селичівка</t>
  </si>
  <si>
    <t>20 км *0,3980 л/км + 1,4 л =9,4л * 12,92 грн. = 121,45 грн.        Мастила: 9,4л*0,01*2,1*21,30 грн.=4,21; 9,4л*0,01*0,3*53,87=1,52 грн.; 9,4л*0,01*0,25*18,33 грн.=0,43 грн.; 9,4л*0,01*0,25*37,14 грн.=0,87 грн.</t>
  </si>
  <si>
    <t>128,48*30%=38,56 грн.</t>
  </si>
  <si>
    <t>30 км *0,3980 л/км + 1,4 л =13,34л * 12,92 грн. = 172,35 грн.        Мастила: 13,34л*0,01*2,1*21,30 грн.=5,97 грн.; 13,34л*0,01*0,3*53,87=2,16 грн.; 13,34л*0,01*0,25*18,33 грн.=0,61 грн.; 13,34л*0,01*0,25*37,14 грн.=1,24 грн.</t>
  </si>
  <si>
    <t>123,33*30%=54,70 грн.</t>
  </si>
  <si>
    <r>
      <t>14</t>
    </r>
    <r>
      <rPr>
        <sz val="10"/>
        <color indexed="8"/>
        <rFont val="Times New Roman"/>
        <family val="1"/>
      </rPr>
      <t xml:space="preserve"> км *0,3980 л/км + 1,4 л =7,0л * 12,92 грн. = 90,45 грн.        Мастила: 7,0л*0,01*2,1*21,30 грн.=3,13; 7,0л*0,01*0,3*53,87=1,13 грн.; 7,0л*0,01*0,25*18,33 грн.=0,32 грн.; 7,0л*0,01*0,25*37,14 грн.=0,65 грн.</t>
    </r>
  </si>
  <si>
    <t>95,68*30%=28,70 грн.</t>
  </si>
  <si>
    <t xml:space="preserve"> с.Лукаші</t>
  </si>
  <si>
    <t>30,94 грн.*22%=6,81 грн.</t>
  </si>
  <si>
    <r>
      <t>16</t>
    </r>
    <r>
      <rPr>
        <sz val="10"/>
        <color indexed="8"/>
        <rFont val="Times New Roman"/>
        <family val="1"/>
      </rPr>
      <t xml:space="preserve"> км *0,3980 л/км + 1,4 л =7,8л * 12,92 грн. = 100,78 грн.        Мастила: 7,8л*0,01*2,1*21,30 грн.=3,49; 7,8л*0,01*0,3*53,87=1,26 грн.; 7,8л*0,01*0,25*18,33 грн.=0,36 грн.; 7,8л*0,01*0,25*37,14 грн.=0,72 грн.</t>
    </r>
  </si>
  <si>
    <t>106,61*30%=31,98 грн.</t>
  </si>
  <si>
    <t>345,75*30%=103,72 грн.</t>
  </si>
  <si>
    <t>60 км *0,3980 л/км + 1,4 л =25,3 л * 12,92 грн. = 326,81 грн.        Мастила: 25,3л*0,01*2,1*21,30 грн.= 11,32 грн.; 25,3л*0,01*0,3*53,87=4,09 грн.; 25,3л*0,01*0,25*18,33 грн.=1,15 грн.; 25,3л*0,01*0,25*37,14 грн.=2,35 грн.</t>
  </si>
  <si>
    <t>28 км *0,3980 л/км + 1,4 л =12,54л * 12,92 грн. = 162,05 грн.        Мастила: 12,54л*0,01*2,1*21,30 грн.=5,61 грн.; 12,54л*0,01*0,3*53,87=2,03 грн.; 12,54л*0,01*0,25*18,33 грн.=0,58 грн.; 12,54л*0,01*0,25*37,14 грн.=1,16 грн.</t>
  </si>
  <si>
    <t>171,43*30%=51,43 грн.</t>
  </si>
  <si>
    <t>смт Баришівка, с.Пасічна, с.Шовкове</t>
  </si>
  <si>
    <t>с.Власівка, с.Сезенків, с.Гостролуччя</t>
  </si>
  <si>
    <t>236,46*30%=70,94 грн.</t>
  </si>
  <si>
    <t xml:space="preserve"> заробітна плата водія за 2 години 20 хвилин роботи</t>
  </si>
  <si>
    <t>57,78 грн.*22%=12,71 грн.</t>
  </si>
  <si>
    <t>50 км *0,3980 л/км + 1,4 л =21,3 л * 12,92 грн. = 275,20 грн.        Мастила: 21,3л*0,01*2,1*21,30 грн.= 9,53 грн.; 21,3л*0,01*0,3*53,87=3,44грн.; 21,3л*0,01*0,25*18,33 грн.=0,98 грн.; 21,3л*0,01*0,25*37,14 грн.=1,98 грн.</t>
  </si>
  <si>
    <t>291,13*30%=87,34 грн.</t>
  </si>
  <si>
    <t xml:space="preserve"> заробітна плата водія за 2 години 30 хвилин роботи</t>
  </si>
  <si>
    <t>61,88 грн.*22%=13,61 грн.</t>
  </si>
  <si>
    <t xml:space="preserve"> заробітна плата водія за 2 години 40 хвилин роботи</t>
  </si>
  <si>
    <t>66,00 грн.*22%=14,52 грн.</t>
  </si>
  <si>
    <t xml:space="preserve"> с.Перемога, с.Поділля</t>
  </si>
  <si>
    <t xml:space="preserve"> с.Лук янівка, с.Веселинівка, с.Морозівка </t>
  </si>
  <si>
    <t>с.Коржі, с.Бзів, с.Борщів, с.Бакумівка, с.Паришків</t>
  </si>
  <si>
    <t>х.Швачиха, с.Дернівка, х.Хлопків, дачний масив Озерний</t>
  </si>
  <si>
    <t xml:space="preserve"> ч</t>
  </si>
  <si>
    <t>Розрахунок вартості комунальних послуг  для споживачів з поводження з побутовими відходами (з вивезення рідких побутових відходів  (нечистот) з вигрібних ям)  асенізованим автомобілем</t>
  </si>
  <si>
    <t>Баришівської селищної ради</t>
  </si>
  <si>
    <t xml:space="preserve"> Баришівської селищної ради</t>
  </si>
  <si>
    <t>с.Корніївка, с.Устинкова Гребля</t>
  </si>
  <si>
    <t xml:space="preserve">Додаток № 10  до рішення виконкому    </t>
  </si>
  <si>
    <t xml:space="preserve">Додаток № 11  до рішення виконкому  </t>
  </si>
  <si>
    <t xml:space="preserve">Додаток № 12 до рішення виконкому </t>
  </si>
  <si>
    <t xml:space="preserve">Додаток № 13 до рішення виконкому  </t>
  </si>
  <si>
    <t xml:space="preserve">Додаток № 14  до рішення виконкому  </t>
  </si>
  <si>
    <t xml:space="preserve">Додаток № 15  до рішення виконкому  </t>
  </si>
  <si>
    <t xml:space="preserve">Додаток № 16  до рішення виконкому  </t>
  </si>
  <si>
    <t xml:space="preserve">Додаток № 17   до рішення виконкому  </t>
  </si>
  <si>
    <t xml:space="preserve">Додаток № 18   до рішення виконкому  </t>
  </si>
  <si>
    <t xml:space="preserve">Додаток № 19   до рішення виконкому  </t>
  </si>
  <si>
    <t xml:space="preserve">Додаток № 20   до рішення виконкому  </t>
  </si>
  <si>
    <t>від 27 серпня 2020 року №</t>
  </si>
  <si>
    <t>Секретар виконкому                    Ольга НЕСТЕРОВА</t>
  </si>
  <si>
    <t>від 27.08.2020 №</t>
  </si>
  <si>
    <t>Секретар виконкому                Ольга НЕСТЕРОВА</t>
  </si>
  <si>
    <t xml:space="preserve">від 27.08.2020 № </t>
  </si>
  <si>
    <t>Секретар виконкому               Ольга НЕСТЕРОВА</t>
  </si>
  <si>
    <t>Секретар виконкому                  Ольга НЕСТЕРОВА</t>
  </si>
  <si>
    <t>Секретар виконкому                         Ольга НЕСТЕРОВА</t>
  </si>
  <si>
    <t>Секретар виконкому                            Ольга НЕСТЕРОВА</t>
  </si>
  <si>
    <t>Секретар виконкому                     Ольга НЕСТЕРОВА</t>
  </si>
  <si>
    <t>Секретар виконкому                        Ольга НЕСТЕРОВА</t>
  </si>
  <si>
    <t>Секретар виконкому                           Ольга НЕСТЕРОВА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</si>
</sst>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workbookViewId="0" topLeftCell="A418">
      <selection activeCell="I422" sqref="I422"/>
    </sheetView>
  </sheetViews>
  <sheetFormatPr defaultColWidth="9.140625" defaultRowHeight="15"/>
  <cols>
    <col min="1" max="1" width="6.140625" style="0" customWidth="1"/>
    <col min="2" max="2" width="33.28125" style="0" customWidth="1"/>
    <col min="3" max="3" width="14.421875" style="0" customWidth="1"/>
    <col min="4" max="4" width="31.28125" style="0" customWidth="1"/>
  </cols>
  <sheetData>
    <row r="1" ht="15">
      <c r="D1" s="1" t="s">
        <v>90</v>
      </c>
    </row>
    <row r="2" ht="15">
      <c r="D2" s="1" t="s">
        <v>87</v>
      </c>
    </row>
    <row r="3" ht="15">
      <c r="D3" s="1" t="s">
        <v>101</v>
      </c>
    </row>
    <row r="4" ht="15">
      <c r="D4" s="1"/>
    </row>
    <row r="5" ht="15">
      <c r="D5" s="12"/>
    </row>
    <row r="7" spans="1:5" ht="48.75" customHeight="1">
      <c r="A7" s="14" t="s">
        <v>86</v>
      </c>
      <c r="B7" s="14"/>
      <c r="C7" s="14"/>
      <c r="D7" s="14"/>
      <c r="E7" s="1"/>
    </row>
    <row r="8" spans="1:4" ht="15">
      <c r="A8" s="13" t="s">
        <v>70</v>
      </c>
      <c r="B8" s="13"/>
      <c r="C8" s="13"/>
      <c r="D8" s="13"/>
    </row>
    <row r="12" spans="1:4" ht="27.75" customHeight="1">
      <c r="A12" s="2" t="s">
        <v>0</v>
      </c>
      <c r="B12" s="2" t="s">
        <v>2</v>
      </c>
      <c r="C12" s="2" t="s">
        <v>1</v>
      </c>
      <c r="D12" s="2" t="s">
        <v>3</v>
      </c>
    </row>
    <row r="13" spans="1:4" ht="15">
      <c r="A13" s="3" t="s">
        <v>10</v>
      </c>
      <c r="B13" s="3" t="s">
        <v>4</v>
      </c>
      <c r="C13" s="3">
        <f>C14+C15</f>
        <v>95.97</v>
      </c>
      <c r="D13" s="4"/>
    </row>
    <row r="14" spans="1:4" ht="79.5">
      <c r="A14" s="4" t="s">
        <v>6</v>
      </c>
      <c r="B14" s="4" t="s">
        <v>5</v>
      </c>
      <c r="C14" s="4">
        <v>73.81</v>
      </c>
      <c r="D14" s="6" t="s">
        <v>25</v>
      </c>
    </row>
    <row r="15" spans="1:4" ht="15">
      <c r="A15" s="4" t="s">
        <v>7</v>
      </c>
      <c r="B15" s="4" t="s">
        <v>8</v>
      </c>
      <c r="C15" s="4">
        <v>22.16</v>
      </c>
      <c r="D15" s="9" t="s">
        <v>26</v>
      </c>
    </row>
    <row r="16" spans="1:9" ht="15">
      <c r="A16" s="3" t="s">
        <v>9</v>
      </c>
      <c r="B16" s="3" t="s">
        <v>12</v>
      </c>
      <c r="C16" s="3">
        <f>C17+C18</f>
        <v>24.75</v>
      </c>
      <c r="D16" s="4"/>
      <c r="I16" t="s">
        <v>85</v>
      </c>
    </row>
    <row r="17" spans="1:5" ht="26.25">
      <c r="A17" s="4"/>
      <c r="B17" s="4" t="s">
        <v>13</v>
      </c>
      <c r="C17" s="4">
        <v>22.1</v>
      </c>
      <c r="D17" s="11" t="s">
        <v>29</v>
      </c>
      <c r="E17" s="10"/>
    </row>
    <row r="18" spans="1:4" ht="26.25">
      <c r="A18" s="4"/>
      <c r="B18" s="4" t="s">
        <v>14</v>
      </c>
      <c r="C18" s="4">
        <v>2.65</v>
      </c>
      <c r="D18" s="11" t="s">
        <v>28</v>
      </c>
    </row>
    <row r="19" spans="1:4" ht="15">
      <c r="A19" s="3" t="s">
        <v>11</v>
      </c>
      <c r="B19" s="3" t="s">
        <v>15</v>
      </c>
      <c r="C19" s="3">
        <f>C20+C21</f>
        <v>5.45</v>
      </c>
      <c r="D19" s="4"/>
    </row>
    <row r="20" spans="1:4" ht="15">
      <c r="A20" s="4"/>
      <c r="B20" s="4" t="s">
        <v>16</v>
      </c>
      <c r="C20" s="4">
        <v>0</v>
      </c>
      <c r="D20" s="4"/>
    </row>
    <row r="21" spans="1:4" ht="15">
      <c r="A21" s="4"/>
      <c r="B21" s="4" t="s">
        <v>17</v>
      </c>
      <c r="C21" s="4">
        <v>5.45</v>
      </c>
      <c r="D21" s="9" t="s">
        <v>27</v>
      </c>
    </row>
    <row r="22" spans="1:4" ht="15">
      <c r="A22" s="4"/>
      <c r="B22" s="3" t="s">
        <v>20</v>
      </c>
      <c r="C22" s="3">
        <f>C13+C16+C19</f>
        <v>126.17</v>
      </c>
      <c r="D22" s="4"/>
    </row>
    <row r="23" spans="1:4" ht="15">
      <c r="A23" s="4"/>
      <c r="B23" s="3" t="s">
        <v>18</v>
      </c>
      <c r="C23" s="5">
        <f>C22*0.2</f>
        <v>25.234</v>
      </c>
      <c r="D23" s="4"/>
    </row>
    <row r="24" spans="1:4" ht="29.25">
      <c r="A24" s="4"/>
      <c r="B24" s="7" t="s">
        <v>19</v>
      </c>
      <c r="C24" s="8">
        <f>C22+C23</f>
        <v>151.404</v>
      </c>
      <c r="D24" s="4"/>
    </row>
    <row r="25" spans="1:4" ht="30">
      <c r="A25" s="4"/>
      <c r="B25" s="6" t="s">
        <v>23</v>
      </c>
      <c r="C25" s="5">
        <v>65.1</v>
      </c>
      <c r="D25" s="9" t="s">
        <v>21</v>
      </c>
    </row>
    <row r="26" spans="1:4" ht="15">
      <c r="A26" s="4"/>
      <c r="B26" s="3" t="s">
        <v>22</v>
      </c>
      <c r="C26" s="8">
        <f>C24+C25</f>
        <v>216.504</v>
      </c>
      <c r="D26" s="4"/>
    </row>
    <row r="27" spans="1:4" ht="15">
      <c r="A27" s="4"/>
      <c r="B27" s="3" t="s">
        <v>24</v>
      </c>
      <c r="C27" s="4">
        <v>43.3</v>
      </c>
      <c r="D27" s="4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3" t="s">
        <v>102</v>
      </c>
      <c r="B30" s="13"/>
      <c r="C30" s="13"/>
      <c r="D30" s="13"/>
    </row>
    <row r="31" spans="1:4" ht="15">
      <c r="A31" s="1"/>
      <c r="B31" s="1"/>
      <c r="C31" s="1"/>
      <c r="D31" s="1"/>
    </row>
    <row r="32" spans="1:4" ht="15">
      <c r="A32" s="13"/>
      <c r="B32" s="13"/>
      <c r="C32" s="13"/>
      <c r="D32" s="13"/>
    </row>
    <row r="33" spans="1:4" ht="15">
      <c r="A33" s="1"/>
      <c r="B33" s="1"/>
      <c r="C33" s="1"/>
      <c r="D33" s="1"/>
    </row>
    <row r="34" spans="1:4" ht="15">
      <c r="A34" s="13"/>
      <c r="B34" s="13"/>
      <c r="C34" s="13"/>
      <c r="D34" s="13"/>
    </row>
    <row r="35" spans="1:4" ht="15">
      <c r="A35" s="1"/>
      <c r="B35" s="1"/>
      <c r="C35" s="1"/>
      <c r="D35" s="1"/>
    </row>
    <row r="42" ht="15">
      <c r="D42" s="1" t="s">
        <v>91</v>
      </c>
    </row>
    <row r="43" ht="15">
      <c r="D43" s="1" t="s">
        <v>87</v>
      </c>
    </row>
    <row r="44" ht="15">
      <c r="D44" s="1" t="s">
        <v>103</v>
      </c>
    </row>
    <row r="45" ht="15">
      <c r="D45" s="1"/>
    </row>
    <row r="46" ht="15">
      <c r="D46" s="12"/>
    </row>
    <row r="48" spans="1:4" ht="50.25" customHeight="1">
      <c r="A48" s="14" t="s">
        <v>86</v>
      </c>
      <c r="B48" s="14"/>
      <c r="C48" s="14"/>
      <c r="D48" s="14"/>
    </row>
    <row r="49" spans="1:4" ht="15">
      <c r="A49" s="13" t="s">
        <v>39</v>
      </c>
      <c r="B49" s="13"/>
      <c r="C49" s="13"/>
      <c r="D49" s="13"/>
    </row>
    <row r="53" spans="1:4" ht="15">
      <c r="A53" s="2" t="s">
        <v>0</v>
      </c>
      <c r="B53" s="2" t="s">
        <v>2</v>
      </c>
      <c r="C53" s="2" t="s">
        <v>1</v>
      </c>
      <c r="D53" s="2" t="s">
        <v>3</v>
      </c>
    </row>
    <row r="54" spans="1:4" ht="15">
      <c r="A54" s="3" t="s">
        <v>10</v>
      </c>
      <c r="B54" s="3" t="s">
        <v>4</v>
      </c>
      <c r="C54" s="3">
        <f>C55+C56</f>
        <v>75.44</v>
      </c>
      <c r="D54" s="4"/>
    </row>
    <row r="55" spans="1:4" ht="77.25">
      <c r="A55" s="4" t="s">
        <v>6</v>
      </c>
      <c r="B55" s="4" t="s">
        <v>5</v>
      </c>
      <c r="C55" s="4">
        <f>59.43+2.06+0.74+0.21+0.43</f>
        <v>62.870000000000005</v>
      </c>
      <c r="D55" s="11" t="s">
        <v>30</v>
      </c>
    </row>
    <row r="56" spans="1:4" ht="15">
      <c r="A56" s="4" t="s">
        <v>7</v>
      </c>
      <c r="B56" s="4" t="s">
        <v>8</v>
      </c>
      <c r="C56" s="4">
        <v>12.57</v>
      </c>
      <c r="D56" s="9" t="s">
        <v>31</v>
      </c>
    </row>
    <row r="57" spans="1:4" ht="15">
      <c r="A57" s="3" t="s">
        <v>9</v>
      </c>
      <c r="B57" s="3" t="s">
        <v>12</v>
      </c>
      <c r="C57" s="3">
        <f>C58+C59</f>
        <v>12.38</v>
      </c>
      <c r="D57" s="4"/>
    </row>
    <row r="58" spans="1:4" ht="26.25">
      <c r="A58" s="4"/>
      <c r="B58" s="4" t="s">
        <v>13</v>
      </c>
      <c r="C58" s="4">
        <v>11.05</v>
      </c>
      <c r="D58" s="11" t="s">
        <v>32</v>
      </c>
    </row>
    <row r="59" spans="1:4" ht="26.25">
      <c r="A59" s="4"/>
      <c r="B59" s="4" t="s">
        <v>14</v>
      </c>
      <c r="C59" s="4">
        <v>1.33</v>
      </c>
      <c r="D59" s="11" t="s">
        <v>33</v>
      </c>
    </row>
    <row r="60" spans="1:4" ht="15">
      <c r="A60" s="3" t="s">
        <v>11</v>
      </c>
      <c r="B60" s="3" t="s">
        <v>15</v>
      </c>
      <c r="C60" s="3">
        <f>C61+C62</f>
        <v>2.72</v>
      </c>
      <c r="D60" s="4"/>
    </row>
    <row r="61" spans="1:4" ht="15">
      <c r="A61" s="4"/>
      <c r="B61" s="4" t="s">
        <v>16</v>
      </c>
      <c r="C61" s="4">
        <v>0</v>
      </c>
      <c r="D61" s="4"/>
    </row>
    <row r="62" spans="1:4" ht="15">
      <c r="A62" s="4"/>
      <c r="B62" s="4" t="s">
        <v>17</v>
      </c>
      <c r="C62" s="4">
        <v>2.72</v>
      </c>
      <c r="D62" s="9" t="s">
        <v>34</v>
      </c>
    </row>
    <row r="63" spans="1:4" ht="15">
      <c r="A63" s="3" t="s">
        <v>35</v>
      </c>
      <c r="B63" s="3" t="s">
        <v>36</v>
      </c>
      <c r="C63" s="3">
        <f>C64</f>
        <v>11.96</v>
      </c>
      <c r="D63" s="9"/>
    </row>
    <row r="64" spans="1:4" ht="15">
      <c r="A64" s="4"/>
      <c r="B64" s="4" t="s">
        <v>37</v>
      </c>
      <c r="C64" s="4">
        <v>11.96</v>
      </c>
      <c r="D64" s="9" t="s">
        <v>38</v>
      </c>
    </row>
    <row r="65" spans="1:4" ht="15">
      <c r="A65" s="4"/>
      <c r="B65" s="3" t="s">
        <v>20</v>
      </c>
      <c r="C65" s="3">
        <f>C54+C57+C60+C63</f>
        <v>102.5</v>
      </c>
      <c r="D65" s="4"/>
    </row>
    <row r="66" spans="1:4" ht="15">
      <c r="A66" s="4"/>
      <c r="B66" s="3" t="s">
        <v>18</v>
      </c>
      <c r="C66" s="5">
        <f>C65*0.2</f>
        <v>20.5</v>
      </c>
      <c r="D66" s="4"/>
    </row>
    <row r="67" spans="1:4" ht="15">
      <c r="A67" s="4"/>
      <c r="B67" s="3" t="s">
        <v>22</v>
      </c>
      <c r="C67" s="8">
        <f>C65+C66</f>
        <v>123</v>
      </c>
      <c r="D67" s="4"/>
    </row>
    <row r="68" spans="1:4" ht="15">
      <c r="A68" s="4"/>
      <c r="B68" s="3" t="s">
        <v>24</v>
      </c>
      <c r="C68" s="5">
        <v>24.6</v>
      </c>
      <c r="D68" s="4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3" t="s">
        <v>104</v>
      </c>
      <c r="B72" s="13"/>
      <c r="C72" s="13"/>
      <c r="D72" s="13"/>
    </row>
    <row r="73" spans="1:4" ht="15">
      <c r="A73" s="13"/>
      <c r="B73" s="13"/>
      <c r="C73" s="13"/>
      <c r="D73" s="13"/>
    </row>
    <row r="74" spans="1:4" ht="15">
      <c r="A74" s="1"/>
      <c r="B74" s="1"/>
      <c r="C74" s="1"/>
      <c r="D74" s="1"/>
    </row>
    <row r="75" spans="1:4" ht="15">
      <c r="A75" s="13"/>
      <c r="B75" s="13"/>
      <c r="C75" s="13"/>
      <c r="D75" s="13"/>
    </row>
    <row r="76" spans="1:4" ht="15">
      <c r="A76" s="1"/>
      <c r="B76" s="1"/>
      <c r="C76" s="1"/>
      <c r="D76" s="1"/>
    </row>
    <row r="86" ht="15">
      <c r="D86" s="1"/>
    </row>
    <row r="87" ht="15">
      <c r="D87" s="1" t="s">
        <v>92</v>
      </c>
    </row>
    <row r="88" ht="15">
      <c r="D88" s="1" t="s">
        <v>87</v>
      </c>
    </row>
    <row r="89" ht="15">
      <c r="D89" s="1" t="s">
        <v>105</v>
      </c>
    </row>
    <row r="90" ht="15">
      <c r="D90" s="12"/>
    </row>
    <row r="92" spans="1:4" ht="48" customHeight="1">
      <c r="A92" s="14" t="s">
        <v>86</v>
      </c>
      <c r="B92" s="14"/>
      <c r="C92" s="14"/>
      <c r="D92" s="14"/>
    </row>
    <row r="93" spans="1:4" ht="15">
      <c r="A93" s="13" t="s">
        <v>84</v>
      </c>
      <c r="B93" s="13"/>
      <c r="C93" s="13"/>
      <c r="D93" s="13"/>
    </row>
    <row r="97" spans="1:4" ht="15">
      <c r="A97" s="2" t="s">
        <v>0</v>
      </c>
      <c r="B97" s="2" t="s">
        <v>2</v>
      </c>
      <c r="C97" s="2" t="s">
        <v>1</v>
      </c>
      <c r="D97" s="2" t="s">
        <v>3</v>
      </c>
    </row>
    <row r="98" spans="1:4" ht="15">
      <c r="A98" s="3" t="s">
        <v>10</v>
      </c>
      <c r="B98" s="3" t="s">
        <v>4</v>
      </c>
      <c r="C98" s="3">
        <f>C99+C100</f>
        <v>124.38</v>
      </c>
      <c r="D98" s="4"/>
    </row>
    <row r="99" spans="1:4" ht="79.5">
      <c r="A99" s="4" t="s">
        <v>6</v>
      </c>
      <c r="B99" s="4" t="s">
        <v>5</v>
      </c>
      <c r="C99" s="4">
        <f>90.45+3.13+1.13+0.32+0.65</f>
        <v>95.67999999999999</v>
      </c>
      <c r="D99" s="6" t="s">
        <v>60</v>
      </c>
    </row>
    <row r="100" spans="1:4" ht="15">
      <c r="A100" s="4" t="s">
        <v>7</v>
      </c>
      <c r="B100" s="4" t="s">
        <v>8</v>
      </c>
      <c r="C100" s="4">
        <v>28.7</v>
      </c>
      <c r="D100" s="9" t="s">
        <v>61</v>
      </c>
    </row>
    <row r="101" spans="1:4" ht="15">
      <c r="A101" s="3" t="s">
        <v>9</v>
      </c>
      <c r="B101" s="3" t="s">
        <v>12</v>
      </c>
      <c r="C101" s="3">
        <f>C102+C103</f>
        <v>24.75</v>
      </c>
      <c r="D101" s="4"/>
    </row>
    <row r="102" spans="1:4" ht="26.25">
      <c r="A102" s="4"/>
      <c r="B102" s="4" t="s">
        <v>13</v>
      </c>
      <c r="C102" s="4">
        <v>22.1</v>
      </c>
      <c r="D102" s="11" t="s">
        <v>29</v>
      </c>
    </row>
    <row r="103" spans="1:4" ht="26.25">
      <c r="A103" s="4"/>
      <c r="B103" s="4" t="s">
        <v>14</v>
      </c>
      <c r="C103" s="4">
        <v>2.65</v>
      </c>
      <c r="D103" s="11" t="s">
        <v>28</v>
      </c>
    </row>
    <row r="104" spans="1:4" ht="15">
      <c r="A104" s="3" t="s">
        <v>11</v>
      </c>
      <c r="B104" s="3" t="s">
        <v>15</v>
      </c>
      <c r="C104" s="3">
        <f>C105+C106</f>
        <v>5.45</v>
      </c>
      <c r="D104" s="4"/>
    </row>
    <row r="105" spans="1:4" ht="15">
      <c r="A105" s="4"/>
      <c r="B105" s="4" t="s">
        <v>16</v>
      </c>
      <c r="C105" s="4">
        <v>0</v>
      </c>
      <c r="D105" s="4"/>
    </row>
    <row r="106" spans="1:4" ht="15">
      <c r="A106" s="4"/>
      <c r="B106" s="4" t="s">
        <v>17</v>
      </c>
      <c r="C106" s="4">
        <v>5.45</v>
      </c>
      <c r="D106" s="9" t="s">
        <v>27</v>
      </c>
    </row>
    <row r="107" spans="1:4" ht="15">
      <c r="A107" s="4"/>
      <c r="B107" s="3" t="s">
        <v>20</v>
      </c>
      <c r="C107" s="3">
        <f>C98+C101+C104</f>
        <v>154.57999999999998</v>
      </c>
      <c r="D107" s="4"/>
    </row>
    <row r="108" spans="1:4" ht="15">
      <c r="A108" s="4"/>
      <c r="B108" s="3" t="s">
        <v>18</v>
      </c>
      <c r="C108" s="5">
        <f>C107*0.2</f>
        <v>30.915999999999997</v>
      </c>
      <c r="D108" s="4"/>
    </row>
    <row r="109" spans="1:4" ht="29.25">
      <c r="A109" s="4"/>
      <c r="B109" s="7" t="s">
        <v>19</v>
      </c>
      <c r="C109" s="8">
        <f>C107+C108</f>
        <v>185.49599999999998</v>
      </c>
      <c r="D109" s="4"/>
    </row>
    <row r="110" spans="1:4" ht="30">
      <c r="A110" s="4"/>
      <c r="B110" s="6" t="s">
        <v>23</v>
      </c>
      <c r="C110" s="5">
        <v>65.1</v>
      </c>
      <c r="D110" s="9" t="s">
        <v>21</v>
      </c>
    </row>
    <row r="111" spans="1:4" ht="15">
      <c r="A111" s="4"/>
      <c r="B111" s="3" t="s">
        <v>22</v>
      </c>
      <c r="C111" s="8">
        <f>C109+C110</f>
        <v>250.59599999999998</v>
      </c>
      <c r="D111" s="4"/>
    </row>
    <row r="112" spans="1:4" ht="15">
      <c r="A112" s="4"/>
      <c r="B112" s="3" t="s">
        <v>24</v>
      </c>
      <c r="C112" s="4">
        <v>50.12</v>
      </c>
      <c r="D112" s="4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3" t="s">
        <v>106</v>
      </c>
      <c r="B116" s="13"/>
      <c r="C116" s="13"/>
      <c r="D116" s="13"/>
    </row>
    <row r="117" spans="1:4" ht="15">
      <c r="A117" s="13"/>
      <c r="B117" s="13"/>
      <c r="C117" s="13"/>
      <c r="D117" s="13"/>
    </row>
    <row r="118" spans="1:4" ht="15">
      <c r="A118" s="1"/>
      <c r="B118" s="1"/>
      <c r="C118" s="1"/>
      <c r="D118" s="1"/>
    </row>
    <row r="119" spans="1:4" ht="15">
      <c r="A119" s="13"/>
      <c r="B119" s="13"/>
      <c r="C119" s="13"/>
      <c r="D119" s="13"/>
    </row>
    <row r="120" spans="1:4" ht="15">
      <c r="A120" s="1"/>
      <c r="B120" s="1"/>
      <c r="C120" s="1"/>
      <c r="D120" s="1"/>
    </row>
    <row r="128" ht="15">
      <c r="D128" s="1"/>
    </row>
    <row r="129" ht="15">
      <c r="D129" s="1" t="s">
        <v>93</v>
      </c>
    </row>
    <row r="130" ht="15">
      <c r="D130" s="1" t="s">
        <v>87</v>
      </c>
    </row>
    <row r="131" ht="15">
      <c r="D131" s="1" t="s">
        <v>103</v>
      </c>
    </row>
    <row r="132" ht="15">
      <c r="D132" s="12"/>
    </row>
    <row r="134" spans="1:4" ht="51.75" customHeight="1">
      <c r="A134" s="14" t="s">
        <v>86</v>
      </c>
      <c r="B134" s="14"/>
      <c r="C134" s="14"/>
      <c r="D134" s="14"/>
    </row>
    <row r="135" spans="1:4" ht="15">
      <c r="A135" s="13" t="s">
        <v>55</v>
      </c>
      <c r="B135" s="13"/>
      <c r="C135" s="13"/>
      <c r="D135" s="13"/>
    </row>
    <row r="139" spans="1:4" ht="15">
      <c r="A139" s="2" t="s">
        <v>0</v>
      </c>
      <c r="B139" s="2" t="s">
        <v>2</v>
      </c>
      <c r="C139" s="2" t="s">
        <v>1</v>
      </c>
      <c r="D139" s="2" t="s">
        <v>3</v>
      </c>
    </row>
    <row r="140" spans="1:4" ht="15">
      <c r="A140" s="3" t="s">
        <v>10</v>
      </c>
      <c r="B140" s="3" t="s">
        <v>4</v>
      </c>
      <c r="C140" s="3">
        <f>C141+C142</f>
        <v>138.59</v>
      </c>
      <c r="D140" s="4"/>
    </row>
    <row r="141" spans="1:4" ht="79.5">
      <c r="A141" s="4" t="s">
        <v>6</v>
      </c>
      <c r="B141" s="4" t="s">
        <v>5</v>
      </c>
      <c r="C141" s="4">
        <f>100.78+3.49+1.26+0.36+0.72</f>
        <v>106.61</v>
      </c>
      <c r="D141" s="6" t="s">
        <v>64</v>
      </c>
    </row>
    <row r="142" spans="1:4" ht="15">
      <c r="A142" s="4" t="s">
        <v>7</v>
      </c>
      <c r="B142" s="4" t="s">
        <v>8</v>
      </c>
      <c r="C142" s="4">
        <v>31.98</v>
      </c>
      <c r="D142" s="9" t="s">
        <v>65</v>
      </c>
    </row>
    <row r="143" spans="1:4" ht="15">
      <c r="A143" s="3" t="s">
        <v>9</v>
      </c>
      <c r="B143" s="3" t="s">
        <v>12</v>
      </c>
      <c r="C143" s="3">
        <f>C144+C145</f>
        <v>30.93</v>
      </c>
      <c r="D143" s="4"/>
    </row>
    <row r="144" spans="1:4" ht="26.25">
      <c r="A144" s="4"/>
      <c r="B144" s="4" t="s">
        <v>40</v>
      </c>
      <c r="C144" s="4">
        <v>27.63</v>
      </c>
      <c r="D144" s="11" t="s">
        <v>42</v>
      </c>
    </row>
    <row r="145" spans="1:4" ht="26.25">
      <c r="A145" s="4"/>
      <c r="B145" s="4" t="s">
        <v>41</v>
      </c>
      <c r="C145" s="4">
        <v>3.3</v>
      </c>
      <c r="D145" s="11" t="s">
        <v>43</v>
      </c>
    </row>
    <row r="146" spans="1:4" ht="15">
      <c r="A146" s="3" t="s">
        <v>11</v>
      </c>
      <c r="B146" s="3" t="s">
        <v>15</v>
      </c>
      <c r="C146" s="3">
        <f>C147+C148</f>
        <v>6.81</v>
      </c>
      <c r="D146" s="4"/>
    </row>
    <row r="147" spans="1:4" ht="15">
      <c r="A147" s="4"/>
      <c r="B147" s="4" t="s">
        <v>16</v>
      </c>
      <c r="C147" s="4">
        <v>0</v>
      </c>
      <c r="D147" s="4"/>
    </row>
    <row r="148" spans="1:4" ht="15">
      <c r="A148" s="4"/>
      <c r="B148" s="4" t="s">
        <v>17</v>
      </c>
      <c r="C148" s="4">
        <v>6.81</v>
      </c>
      <c r="D148" s="9" t="s">
        <v>63</v>
      </c>
    </row>
    <row r="149" spans="1:4" ht="15">
      <c r="A149" s="4"/>
      <c r="B149" s="3" t="s">
        <v>20</v>
      </c>
      <c r="C149" s="3">
        <f>C140+C143+C146</f>
        <v>176.33</v>
      </c>
      <c r="D149" s="4"/>
    </row>
    <row r="150" spans="1:4" ht="15">
      <c r="A150" s="4"/>
      <c r="B150" s="3" t="s">
        <v>18</v>
      </c>
      <c r="C150" s="5">
        <f>C149*0.2</f>
        <v>35.266000000000005</v>
      </c>
      <c r="D150" s="4"/>
    </row>
    <row r="151" spans="1:4" ht="29.25">
      <c r="A151" s="4"/>
      <c r="B151" s="7" t="s">
        <v>19</v>
      </c>
      <c r="C151" s="8">
        <f>C149+C150</f>
        <v>211.596</v>
      </c>
      <c r="D151" s="4"/>
    </row>
    <row r="152" spans="1:4" ht="30">
      <c r="A152" s="4"/>
      <c r="B152" s="6" t="s">
        <v>23</v>
      </c>
      <c r="C152" s="5">
        <v>65.1</v>
      </c>
      <c r="D152" s="9" t="s">
        <v>21</v>
      </c>
    </row>
    <row r="153" spans="1:4" ht="15">
      <c r="A153" s="4"/>
      <c r="B153" s="3" t="s">
        <v>22</v>
      </c>
      <c r="C153" s="8">
        <f>C151+C152</f>
        <v>276.696</v>
      </c>
      <c r="D153" s="4"/>
    </row>
    <row r="154" spans="1:4" ht="15">
      <c r="A154" s="4"/>
      <c r="B154" s="3" t="s">
        <v>24</v>
      </c>
      <c r="C154" s="4">
        <v>55.34</v>
      </c>
      <c r="D154" s="4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3" t="s">
        <v>107</v>
      </c>
      <c r="B157" s="13"/>
      <c r="C157" s="13"/>
      <c r="D157" s="13"/>
    </row>
    <row r="158" spans="1:4" ht="15">
      <c r="A158" s="1"/>
      <c r="B158" s="1"/>
      <c r="C158" s="1"/>
      <c r="D158" s="1"/>
    </row>
    <row r="159" spans="1:4" ht="15">
      <c r="A159" s="13"/>
      <c r="B159" s="13"/>
      <c r="C159" s="13"/>
      <c r="D159" s="13"/>
    </row>
    <row r="160" spans="1:4" ht="15">
      <c r="A160" s="1"/>
      <c r="B160" s="1"/>
      <c r="C160" s="1"/>
      <c r="D160" s="1"/>
    </row>
    <row r="161" spans="1:4" ht="15">
      <c r="A161" s="13"/>
      <c r="B161" s="13"/>
      <c r="C161" s="13"/>
      <c r="D161" s="13"/>
    </row>
    <row r="162" spans="1:4" ht="15">
      <c r="A162" s="1"/>
      <c r="B162" s="1"/>
      <c r="C162" s="1"/>
      <c r="D162" s="1"/>
    </row>
    <row r="170" ht="15">
      <c r="D170" s="1"/>
    </row>
    <row r="171" ht="15">
      <c r="D171" s="1" t="s">
        <v>94</v>
      </c>
    </row>
    <row r="172" ht="15">
      <c r="D172" s="1" t="s">
        <v>87</v>
      </c>
    </row>
    <row r="173" ht="15">
      <c r="D173" s="1" t="s">
        <v>103</v>
      </c>
    </row>
    <row r="174" ht="15">
      <c r="D174" s="12"/>
    </row>
    <row r="176" spans="1:4" ht="50.25" customHeight="1">
      <c r="A176" s="14" t="s">
        <v>86</v>
      </c>
      <c r="B176" s="14"/>
      <c r="C176" s="14"/>
      <c r="D176" s="14"/>
    </row>
    <row r="177" spans="1:4" ht="15">
      <c r="A177" s="13" t="s">
        <v>71</v>
      </c>
      <c r="B177" s="13"/>
      <c r="C177" s="13"/>
      <c r="D177" s="13"/>
    </row>
    <row r="181" spans="1:4" ht="15">
      <c r="A181" s="2" t="s">
        <v>0</v>
      </c>
      <c r="B181" s="2" t="s">
        <v>2</v>
      </c>
      <c r="C181" s="2" t="s">
        <v>1</v>
      </c>
      <c r="D181" s="2" t="s">
        <v>3</v>
      </c>
    </row>
    <row r="182" spans="1:4" ht="15">
      <c r="A182" s="3" t="s">
        <v>10</v>
      </c>
      <c r="B182" s="3" t="s">
        <v>4</v>
      </c>
      <c r="C182" s="3">
        <f>C183+C184</f>
        <v>167.04</v>
      </c>
      <c r="D182" s="4"/>
    </row>
    <row r="183" spans="1:4" ht="77.25">
      <c r="A183" s="4" t="s">
        <v>6</v>
      </c>
      <c r="B183" s="4" t="s">
        <v>5</v>
      </c>
      <c r="C183" s="4">
        <f>121.45+4.21+1.52+0.43+0.87</f>
        <v>128.48</v>
      </c>
      <c r="D183" s="11" t="s">
        <v>56</v>
      </c>
    </row>
    <row r="184" spans="1:4" ht="15">
      <c r="A184" s="4" t="s">
        <v>7</v>
      </c>
      <c r="B184" s="4" t="s">
        <v>8</v>
      </c>
      <c r="C184" s="4">
        <v>38.56</v>
      </c>
      <c r="D184" s="9" t="s">
        <v>57</v>
      </c>
    </row>
    <row r="185" spans="1:4" ht="15">
      <c r="A185" s="3" t="s">
        <v>9</v>
      </c>
      <c r="B185" s="3" t="s">
        <v>12</v>
      </c>
      <c r="C185" s="3">
        <f>C186+C187</f>
        <v>30.939999999999998</v>
      </c>
      <c r="D185" s="4"/>
    </row>
    <row r="186" spans="1:4" ht="26.25">
      <c r="A186" s="4"/>
      <c r="B186" s="4" t="s">
        <v>44</v>
      </c>
      <c r="C186" s="4">
        <v>27.63</v>
      </c>
      <c r="D186" s="11" t="s">
        <v>54</v>
      </c>
    </row>
    <row r="187" spans="1:4" ht="26.25">
      <c r="A187" s="4"/>
      <c r="B187" s="4" t="s">
        <v>45</v>
      </c>
      <c r="C187" s="4">
        <v>3.31</v>
      </c>
      <c r="D187" s="11" t="s">
        <v>54</v>
      </c>
    </row>
    <row r="188" spans="1:4" ht="15">
      <c r="A188" s="3" t="s">
        <v>11</v>
      </c>
      <c r="B188" s="3" t="s">
        <v>15</v>
      </c>
      <c r="C188" s="3">
        <f>C189+C190</f>
        <v>6.81</v>
      </c>
      <c r="D188" s="4"/>
    </row>
    <row r="189" spans="1:4" ht="15">
      <c r="A189" s="4"/>
      <c r="B189" s="4" t="s">
        <v>16</v>
      </c>
      <c r="C189" s="4">
        <v>0</v>
      </c>
      <c r="D189" s="4"/>
    </row>
    <row r="190" spans="1:4" ht="15">
      <c r="A190" s="4"/>
      <c r="B190" s="4" t="s">
        <v>17</v>
      </c>
      <c r="C190" s="4">
        <v>6.81</v>
      </c>
      <c r="D190" s="9" t="s">
        <v>63</v>
      </c>
    </row>
    <row r="191" spans="1:4" ht="15">
      <c r="A191" s="4"/>
      <c r="B191" s="3" t="s">
        <v>20</v>
      </c>
      <c r="C191" s="3">
        <f>C182+C185+C188</f>
        <v>204.79</v>
      </c>
      <c r="D191" s="4"/>
    </row>
    <row r="192" spans="1:4" ht="15">
      <c r="A192" s="4"/>
      <c r="B192" s="3" t="s">
        <v>18</v>
      </c>
      <c r="C192" s="5">
        <f>C191*0.2</f>
        <v>40.958</v>
      </c>
      <c r="D192" s="4"/>
    </row>
    <row r="193" spans="1:4" ht="29.25">
      <c r="A193" s="4"/>
      <c r="B193" s="7" t="s">
        <v>19</v>
      </c>
      <c r="C193" s="8">
        <f>C191+C192</f>
        <v>245.748</v>
      </c>
      <c r="D193" s="4"/>
    </row>
    <row r="194" spans="1:4" ht="30">
      <c r="A194" s="4"/>
      <c r="B194" s="6" t="s">
        <v>23</v>
      </c>
      <c r="C194" s="5">
        <v>65.1</v>
      </c>
      <c r="D194" s="9" t="s">
        <v>21</v>
      </c>
    </row>
    <row r="195" spans="1:4" ht="15">
      <c r="A195" s="4"/>
      <c r="B195" s="3" t="s">
        <v>22</v>
      </c>
      <c r="C195" s="8">
        <f>C193+C194</f>
        <v>310.84799999999996</v>
      </c>
      <c r="D195" s="4"/>
    </row>
    <row r="196" spans="1:4" ht="15">
      <c r="A196" s="4"/>
      <c r="B196" s="3" t="s">
        <v>24</v>
      </c>
      <c r="C196" s="4">
        <v>62.17</v>
      </c>
      <c r="D196" s="4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3" t="s">
        <v>108</v>
      </c>
      <c r="B199" s="13"/>
      <c r="C199" s="13"/>
      <c r="D199" s="13"/>
    </row>
    <row r="200" spans="1:4" ht="15">
      <c r="A200" s="1"/>
      <c r="B200" s="1"/>
      <c r="C200" s="1"/>
      <c r="D200" s="1"/>
    </row>
    <row r="201" spans="1:4" ht="15">
      <c r="A201" s="13"/>
      <c r="B201" s="13"/>
      <c r="C201" s="13"/>
      <c r="D201" s="13"/>
    </row>
    <row r="202" spans="1:4" ht="15">
      <c r="A202" s="1"/>
      <c r="B202" s="1"/>
      <c r="C202" s="1"/>
      <c r="D202" s="1"/>
    </row>
    <row r="203" spans="1:4" ht="15">
      <c r="A203" s="13"/>
      <c r="B203" s="13"/>
      <c r="C203" s="13"/>
      <c r="D203" s="13"/>
    </row>
    <row r="204" ht="15">
      <c r="D204" s="1" t="s">
        <v>95</v>
      </c>
    </row>
    <row r="205" ht="15">
      <c r="D205" s="1" t="s">
        <v>87</v>
      </c>
    </row>
    <row r="206" ht="15">
      <c r="D206" s="1" t="s">
        <v>103</v>
      </c>
    </row>
    <row r="207" ht="15">
      <c r="D207" s="1"/>
    </row>
    <row r="208" ht="15">
      <c r="D208" s="12"/>
    </row>
    <row r="210" spans="1:4" ht="45" customHeight="1">
      <c r="A210" s="14" t="s">
        <v>86</v>
      </c>
      <c r="B210" s="14"/>
      <c r="C210" s="14"/>
      <c r="D210" s="14"/>
    </row>
    <row r="211" spans="1:4" ht="15">
      <c r="A211" s="13" t="s">
        <v>52</v>
      </c>
      <c r="B211" s="13"/>
      <c r="C211" s="13"/>
      <c r="D211" s="13"/>
    </row>
    <row r="215" spans="1:4" ht="15">
      <c r="A215" s="2" t="s">
        <v>0</v>
      </c>
      <c r="B215" s="2" t="s">
        <v>2</v>
      </c>
      <c r="C215" s="2" t="s">
        <v>1</v>
      </c>
      <c r="D215" s="2" t="s">
        <v>3</v>
      </c>
    </row>
    <row r="216" spans="1:4" ht="15">
      <c r="A216" s="3" t="s">
        <v>10</v>
      </c>
      <c r="B216" s="3" t="s">
        <v>4</v>
      </c>
      <c r="C216" s="3">
        <f>C217+C218</f>
        <v>251.14999999999998</v>
      </c>
      <c r="D216" s="4"/>
    </row>
    <row r="217" spans="1:4" ht="77.25">
      <c r="A217" s="4" t="s">
        <v>6</v>
      </c>
      <c r="B217" s="4" t="s">
        <v>5</v>
      </c>
      <c r="C217" s="4">
        <f>182.64+6.32+2.29+0.65+1.31</f>
        <v>193.20999999999998</v>
      </c>
      <c r="D217" s="11" t="s">
        <v>48</v>
      </c>
    </row>
    <row r="218" spans="1:4" ht="15">
      <c r="A218" s="4" t="s">
        <v>7</v>
      </c>
      <c r="B218" s="4" t="s">
        <v>8</v>
      </c>
      <c r="C218" s="4">
        <v>57.94</v>
      </c>
      <c r="D218" s="9" t="s">
        <v>51</v>
      </c>
    </row>
    <row r="219" spans="1:4" ht="15">
      <c r="A219" s="3" t="s">
        <v>9</v>
      </c>
      <c r="B219" s="3" t="s">
        <v>12</v>
      </c>
      <c r="C219" s="3">
        <f>C220+C221</f>
        <v>53.63</v>
      </c>
      <c r="D219" s="4"/>
    </row>
    <row r="220" spans="1:4" ht="26.25">
      <c r="A220" s="4"/>
      <c r="B220" s="4" t="s">
        <v>44</v>
      </c>
      <c r="C220" s="4">
        <v>47.88</v>
      </c>
      <c r="D220" s="11" t="s">
        <v>49</v>
      </c>
    </row>
    <row r="221" spans="1:4" ht="26.25">
      <c r="A221" s="4"/>
      <c r="B221" s="4" t="s">
        <v>45</v>
      </c>
      <c r="C221" s="4">
        <v>5.75</v>
      </c>
      <c r="D221" s="11" t="s">
        <v>49</v>
      </c>
    </row>
    <row r="222" spans="1:4" ht="15">
      <c r="A222" s="3" t="s">
        <v>11</v>
      </c>
      <c r="B222" s="3" t="s">
        <v>15</v>
      </c>
      <c r="C222" s="3">
        <f>C223+C224</f>
        <v>11.8</v>
      </c>
      <c r="D222" s="4"/>
    </row>
    <row r="223" spans="1:4" ht="15">
      <c r="A223" s="4"/>
      <c r="B223" s="4" t="s">
        <v>16</v>
      </c>
      <c r="C223" s="4">
        <v>0</v>
      </c>
      <c r="D223" s="4"/>
    </row>
    <row r="224" spans="1:4" ht="15">
      <c r="A224" s="4"/>
      <c r="B224" s="4" t="s">
        <v>17</v>
      </c>
      <c r="C224" s="4">
        <v>11.8</v>
      </c>
      <c r="D224" s="9" t="s">
        <v>50</v>
      </c>
    </row>
    <row r="225" spans="1:4" ht="15">
      <c r="A225" s="4"/>
      <c r="B225" s="3" t="s">
        <v>20</v>
      </c>
      <c r="C225" s="3">
        <f>C216+C219+C222</f>
        <v>316.58</v>
      </c>
      <c r="D225" s="4"/>
    </row>
    <row r="226" spans="1:4" ht="15">
      <c r="A226" s="4"/>
      <c r="B226" s="3" t="s">
        <v>18</v>
      </c>
      <c r="C226" s="5">
        <f>C225*0.2</f>
        <v>63.316</v>
      </c>
      <c r="D226" s="4"/>
    </row>
    <row r="227" spans="1:4" ht="29.25">
      <c r="A227" s="4"/>
      <c r="B227" s="7" t="s">
        <v>19</v>
      </c>
      <c r="C227" s="8">
        <f>C225+C226</f>
        <v>379.89599999999996</v>
      </c>
      <c r="D227" s="4"/>
    </row>
    <row r="228" spans="1:4" ht="30">
      <c r="A228" s="4"/>
      <c r="B228" s="6" t="s">
        <v>23</v>
      </c>
      <c r="C228" s="5">
        <v>65.1</v>
      </c>
      <c r="D228" s="9" t="s">
        <v>21</v>
      </c>
    </row>
    <row r="229" spans="1:4" ht="15">
      <c r="A229" s="4"/>
      <c r="B229" s="3" t="s">
        <v>22</v>
      </c>
      <c r="C229" s="8">
        <f>C227+C228</f>
        <v>444.996</v>
      </c>
      <c r="D229" s="4"/>
    </row>
    <row r="230" spans="1:4" ht="15">
      <c r="A230" s="4"/>
      <c r="B230" s="3" t="s">
        <v>24</v>
      </c>
      <c r="C230" s="4">
        <v>89</v>
      </c>
      <c r="D230" s="4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3" t="s">
        <v>109</v>
      </c>
      <c r="B234" s="13"/>
      <c r="C234" s="13"/>
      <c r="D234" s="13"/>
    </row>
    <row r="235" spans="1:4" ht="15">
      <c r="A235" s="13"/>
      <c r="B235" s="13"/>
      <c r="C235" s="13"/>
      <c r="D235" s="13"/>
    </row>
    <row r="236" spans="1:4" ht="15">
      <c r="A236" s="1"/>
      <c r="B236" s="1"/>
      <c r="C236" s="1"/>
      <c r="D236" s="1"/>
    </row>
    <row r="237" spans="1:4" ht="15">
      <c r="A237" s="13"/>
      <c r="B237" s="13"/>
      <c r="C237" s="13"/>
      <c r="D237" s="13"/>
    </row>
    <row r="238" spans="1:4" ht="15">
      <c r="A238" s="1"/>
      <c r="B238" s="1"/>
      <c r="C238" s="1"/>
      <c r="D238" s="1"/>
    </row>
    <row r="246" ht="15">
      <c r="D246" s="1" t="s">
        <v>96</v>
      </c>
    </row>
    <row r="247" ht="15">
      <c r="D247" s="1" t="s">
        <v>87</v>
      </c>
    </row>
    <row r="248" ht="15">
      <c r="D248" s="1" t="s">
        <v>103</v>
      </c>
    </row>
    <row r="249" ht="15">
      <c r="D249" s="1"/>
    </row>
    <row r="250" ht="15">
      <c r="D250" s="12"/>
    </row>
    <row r="252" spans="1:4" ht="44.25" customHeight="1">
      <c r="A252" s="14" t="s">
        <v>86</v>
      </c>
      <c r="B252" s="14"/>
      <c r="C252" s="14"/>
      <c r="D252" s="14"/>
    </row>
    <row r="253" spans="1:4" ht="15">
      <c r="A253" s="13" t="s">
        <v>82</v>
      </c>
      <c r="B253" s="13"/>
      <c r="C253" s="13"/>
      <c r="D253" s="13"/>
    </row>
    <row r="257" spans="1:4" ht="15">
      <c r="A257" s="2" t="s">
        <v>0</v>
      </c>
      <c r="B257" s="2" t="s">
        <v>2</v>
      </c>
      <c r="C257" s="2" t="s">
        <v>1</v>
      </c>
      <c r="D257" s="2" t="s">
        <v>3</v>
      </c>
    </row>
    <row r="258" spans="1:4" ht="15">
      <c r="A258" s="3" t="s">
        <v>10</v>
      </c>
      <c r="B258" s="3" t="s">
        <v>4</v>
      </c>
      <c r="C258" s="3">
        <f>C259+C260</f>
        <v>307.39000000000004</v>
      </c>
      <c r="D258" s="4"/>
    </row>
    <row r="259" spans="1:4" ht="77.25">
      <c r="A259" s="4" t="s">
        <v>6</v>
      </c>
      <c r="B259" s="4" t="s">
        <v>5</v>
      </c>
      <c r="C259" s="4">
        <f>223.52+7.74+2.8+0.79+1.61</f>
        <v>236.46000000000004</v>
      </c>
      <c r="D259" s="11" t="s">
        <v>53</v>
      </c>
    </row>
    <row r="260" spans="1:4" ht="15">
      <c r="A260" s="4" t="s">
        <v>7</v>
      </c>
      <c r="B260" s="4" t="s">
        <v>8</v>
      </c>
      <c r="C260" s="4">
        <v>70.93</v>
      </c>
      <c r="D260" s="9" t="s">
        <v>72</v>
      </c>
    </row>
    <row r="261" spans="1:4" ht="15">
      <c r="A261" s="3" t="s">
        <v>9</v>
      </c>
      <c r="B261" s="3" t="s">
        <v>12</v>
      </c>
      <c r="C261" s="3">
        <f>C262+C263</f>
        <v>57.78</v>
      </c>
      <c r="D261" s="4"/>
    </row>
    <row r="262" spans="1:4" ht="26.25">
      <c r="A262" s="4"/>
      <c r="B262" s="4" t="s">
        <v>44</v>
      </c>
      <c r="C262" s="4">
        <v>51.58</v>
      </c>
      <c r="D262" s="11" t="s">
        <v>73</v>
      </c>
    </row>
    <row r="263" spans="1:4" ht="26.25">
      <c r="A263" s="4"/>
      <c r="B263" s="4" t="s">
        <v>45</v>
      </c>
      <c r="C263" s="4">
        <v>6.2</v>
      </c>
      <c r="D263" s="11" t="s">
        <v>73</v>
      </c>
    </row>
    <row r="264" spans="1:4" ht="15">
      <c r="A264" s="3" t="s">
        <v>11</v>
      </c>
      <c r="B264" s="3" t="s">
        <v>15</v>
      </c>
      <c r="C264" s="3">
        <f>C265+C266</f>
        <v>12.71</v>
      </c>
      <c r="D264" s="4"/>
    </row>
    <row r="265" spans="1:4" ht="15">
      <c r="A265" s="4"/>
      <c r="B265" s="4" t="s">
        <v>16</v>
      </c>
      <c r="C265" s="4">
        <v>0</v>
      </c>
      <c r="D265" s="4"/>
    </row>
    <row r="266" spans="1:4" ht="15">
      <c r="A266" s="4"/>
      <c r="B266" s="4" t="s">
        <v>17</v>
      </c>
      <c r="C266" s="4">
        <v>12.71</v>
      </c>
      <c r="D266" s="9" t="s">
        <v>74</v>
      </c>
    </row>
    <row r="267" spans="1:4" ht="15">
      <c r="A267" s="4"/>
      <c r="B267" s="3" t="s">
        <v>20</v>
      </c>
      <c r="C267" s="3">
        <f>C258+C261+C264</f>
        <v>377.88000000000005</v>
      </c>
      <c r="D267" s="4"/>
    </row>
    <row r="268" spans="1:4" ht="15">
      <c r="A268" s="4"/>
      <c r="B268" s="3" t="s">
        <v>18</v>
      </c>
      <c r="C268" s="5">
        <f>C267*0.2</f>
        <v>75.57600000000001</v>
      </c>
      <c r="D268" s="4"/>
    </row>
    <row r="269" spans="1:4" ht="29.25">
      <c r="A269" s="4"/>
      <c r="B269" s="7" t="s">
        <v>19</v>
      </c>
      <c r="C269" s="8">
        <f>C267+C268</f>
        <v>453.4560000000001</v>
      </c>
      <c r="D269" s="4"/>
    </row>
    <row r="270" spans="1:4" ht="30">
      <c r="A270" s="4"/>
      <c r="B270" s="6" t="s">
        <v>23</v>
      </c>
      <c r="C270" s="5">
        <v>65.1</v>
      </c>
      <c r="D270" s="9" t="s">
        <v>21</v>
      </c>
    </row>
    <row r="271" spans="1:4" ht="15">
      <c r="A271" s="4"/>
      <c r="B271" s="3" t="s">
        <v>22</v>
      </c>
      <c r="C271" s="8">
        <f>C269+C270</f>
        <v>518.556</v>
      </c>
      <c r="D271" s="4"/>
    </row>
    <row r="272" spans="1:4" ht="15">
      <c r="A272" s="4"/>
      <c r="B272" s="3" t="s">
        <v>24</v>
      </c>
      <c r="C272" s="4">
        <v>103.71</v>
      </c>
      <c r="D272" s="4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3" t="s">
        <v>110</v>
      </c>
      <c r="B276" s="13"/>
      <c r="C276" s="13"/>
      <c r="D276" s="13"/>
    </row>
    <row r="277" spans="1:4" ht="15">
      <c r="A277" s="13"/>
      <c r="B277" s="13"/>
      <c r="C277" s="13"/>
      <c r="D277" s="13"/>
    </row>
    <row r="278" spans="1:4" ht="15">
      <c r="A278" s="1"/>
      <c r="B278" s="1"/>
      <c r="C278" s="1"/>
      <c r="D278" s="1"/>
    </row>
    <row r="279" spans="1:4" ht="15">
      <c r="A279" s="13"/>
      <c r="B279" s="13"/>
      <c r="C279" s="13"/>
      <c r="D279" s="13"/>
    </row>
    <row r="280" spans="1:4" ht="15">
      <c r="A280" s="1"/>
      <c r="B280" s="1"/>
      <c r="C280" s="1"/>
      <c r="D280" s="1"/>
    </row>
    <row r="286" ht="15">
      <c r="D286" s="1" t="s">
        <v>97</v>
      </c>
    </row>
    <row r="287" ht="15">
      <c r="D287" s="1" t="s">
        <v>88</v>
      </c>
    </row>
    <row r="288" ht="15">
      <c r="D288" s="1" t="s">
        <v>103</v>
      </c>
    </row>
    <row r="289" ht="15">
      <c r="D289" s="1"/>
    </row>
    <row r="290" ht="15">
      <c r="D290" s="12"/>
    </row>
    <row r="292" spans="1:4" ht="45.75" customHeight="1">
      <c r="A292" s="14" t="s">
        <v>86</v>
      </c>
      <c r="B292" s="14"/>
      <c r="C292" s="14"/>
      <c r="D292" s="14"/>
    </row>
    <row r="293" spans="1:4" ht="15">
      <c r="A293" s="13" t="s">
        <v>83</v>
      </c>
      <c r="B293" s="13"/>
      <c r="C293" s="13"/>
      <c r="D293" s="13"/>
    </row>
    <row r="297" spans="1:4" ht="15">
      <c r="A297" s="2" t="s">
        <v>0</v>
      </c>
      <c r="B297" s="2" t="s">
        <v>2</v>
      </c>
      <c r="C297" s="2" t="s">
        <v>1</v>
      </c>
      <c r="D297" s="2" t="s">
        <v>3</v>
      </c>
    </row>
    <row r="298" spans="1:4" ht="15">
      <c r="A298" s="3" t="s">
        <v>10</v>
      </c>
      <c r="B298" s="3" t="s">
        <v>4</v>
      </c>
      <c r="C298" s="3">
        <f>C299+C300</f>
        <v>237.03000000000003</v>
      </c>
      <c r="D298" s="4"/>
    </row>
    <row r="299" spans="1:4" ht="77.25">
      <c r="A299" s="4" t="s">
        <v>6</v>
      </c>
      <c r="B299" s="4" t="s">
        <v>5</v>
      </c>
      <c r="C299" s="4">
        <f>172.35+5.97+2.16+0.61+1.24</f>
        <v>182.33</v>
      </c>
      <c r="D299" s="11" t="s">
        <v>58</v>
      </c>
    </row>
    <row r="300" spans="1:4" ht="15">
      <c r="A300" s="4" t="s">
        <v>7</v>
      </c>
      <c r="B300" s="4" t="s">
        <v>8</v>
      </c>
      <c r="C300" s="4">
        <v>54.7</v>
      </c>
      <c r="D300" s="9" t="s">
        <v>59</v>
      </c>
    </row>
    <row r="301" spans="1:4" ht="15">
      <c r="A301" s="3" t="s">
        <v>9</v>
      </c>
      <c r="B301" s="3" t="s">
        <v>12</v>
      </c>
      <c r="C301" s="3">
        <f>C302+C303</f>
        <v>49.5</v>
      </c>
      <c r="D301" s="4"/>
    </row>
    <row r="302" spans="1:4" ht="26.25">
      <c r="A302" s="4"/>
      <c r="B302" s="4" t="s">
        <v>44</v>
      </c>
      <c r="C302" s="4">
        <v>44.2</v>
      </c>
      <c r="D302" s="11" t="s">
        <v>46</v>
      </c>
    </row>
    <row r="303" spans="1:4" ht="26.25">
      <c r="A303" s="4"/>
      <c r="B303" s="4" t="s">
        <v>45</v>
      </c>
      <c r="C303" s="4">
        <v>5.3</v>
      </c>
      <c r="D303" s="11" t="s">
        <v>46</v>
      </c>
    </row>
    <row r="304" spans="1:4" ht="15">
      <c r="A304" s="3" t="s">
        <v>11</v>
      </c>
      <c r="B304" s="3" t="s">
        <v>15</v>
      </c>
      <c r="C304" s="3">
        <f>C305+C306</f>
        <v>10.89</v>
      </c>
      <c r="D304" s="4"/>
    </row>
    <row r="305" spans="1:4" ht="15">
      <c r="A305" s="4"/>
      <c r="B305" s="4" t="s">
        <v>16</v>
      </c>
      <c r="C305" s="4">
        <v>0</v>
      </c>
      <c r="D305" s="4"/>
    </row>
    <row r="306" spans="1:4" ht="15">
      <c r="A306" s="4"/>
      <c r="B306" s="4" t="s">
        <v>17</v>
      </c>
      <c r="C306" s="4">
        <v>10.89</v>
      </c>
      <c r="D306" s="9" t="s">
        <v>47</v>
      </c>
    </row>
    <row r="307" spans="1:4" ht="15">
      <c r="A307" s="4"/>
      <c r="B307" s="3" t="s">
        <v>20</v>
      </c>
      <c r="C307" s="3">
        <f>C298+C301+C304</f>
        <v>297.42</v>
      </c>
      <c r="D307" s="4"/>
    </row>
    <row r="308" spans="1:4" ht="15">
      <c r="A308" s="4"/>
      <c r="B308" s="3" t="s">
        <v>18</v>
      </c>
      <c r="C308" s="5">
        <f>C307*0.2</f>
        <v>59.48400000000001</v>
      </c>
      <c r="D308" s="4"/>
    </row>
    <row r="309" spans="1:4" ht="29.25">
      <c r="A309" s="4"/>
      <c r="B309" s="7" t="s">
        <v>19</v>
      </c>
      <c r="C309" s="8">
        <f>C307+C308</f>
        <v>356.904</v>
      </c>
      <c r="D309" s="4"/>
    </row>
    <row r="310" spans="1:4" ht="30">
      <c r="A310" s="4"/>
      <c r="B310" s="6" t="s">
        <v>23</v>
      </c>
      <c r="C310" s="5">
        <v>65.1</v>
      </c>
      <c r="D310" s="9" t="s">
        <v>21</v>
      </c>
    </row>
    <row r="311" spans="1:4" ht="15">
      <c r="A311" s="4"/>
      <c r="B311" s="3" t="s">
        <v>22</v>
      </c>
      <c r="C311" s="8">
        <f>C309+C310</f>
        <v>422.004</v>
      </c>
      <c r="D311" s="4"/>
    </row>
    <row r="312" spans="1:4" ht="15">
      <c r="A312" s="4"/>
      <c r="B312" s="3" t="s">
        <v>24</v>
      </c>
      <c r="C312" s="4">
        <v>84.4</v>
      </c>
      <c r="D312" s="4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3" t="s">
        <v>111</v>
      </c>
      <c r="C316" s="13"/>
      <c r="D316" s="13"/>
    </row>
    <row r="317" spans="1:4" ht="15">
      <c r="A317" s="13"/>
      <c r="B317" s="13"/>
      <c r="C317" s="13"/>
      <c r="D317" s="13"/>
    </row>
    <row r="318" spans="1:4" ht="15">
      <c r="A318" s="1"/>
      <c r="B318" s="1"/>
      <c r="C318" s="1"/>
      <c r="D318" s="1"/>
    </row>
    <row r="319" spans="1:4" ht="15">
      <c r="A319" s="13"/>
      <c r="B319" s="13"/>
      <c r="C319" s="13"/>
      <c r="D319" s="13"/>
    </row>
    <row r="320" spans="1:4" ht="15">
      <c r="A320" s="1"/>
      <c r="B320" s="1"/>
      <c r="C320" s="1"/>
      <c r="D320" s="1"/>
    </row>
    <row r="328" ht="15">
      <c r="D328" s="1" t="s">
        <v>98</v>
      </c>
    </row>
    <row r="329" ht="15">
      <c r="D329" s="1" t="s">
        <v>87</v>
      </c>
    </row>
    <row r="330" ht="15">
      <c r="D330" s="1" t="s">
        <v>105</v>
      </c>
    </row>
    <row r="331" ht="15">
      <c r="D331" s="1"/>
    </row>
    <row r="332" ht="15">
      <c r="D332" s="12"/>
    </row>
    <row r="334" spans="1:4" ht="42.75" customHeight="1">
      <c r="A334" s="14" t="s">
        <v>86</v>
      </c>
      <c r="B334" s="14"/>
      <c r="C334" s="14"/>
      <c r="D334" s="14"/>
    </row>
    <row r="335" spans="1:4" ht="15">
      <c r="A335" s="13" t="s">
        <v>62</v>
      </c>
      <c r="B335" s="13"/>
      <c r="C335" s="13"/>
      <c r="D335" s="13"/>
    </row>
    <row r="339" spans="1:4" ht="15">
      <c r="A339" s="2" t="s">
        <v>0</v>
      </c>
      <c r="B339" s="2" t="s">
        <v>2</v>
      </c>
      <c r="C339" s="2" t="s">
        <v>1</v>
      </c>
      <c r="D339" s="2" t="s">
        <v>3</v>
      </c>
    </row>
    <row r="340" spans="1:4" ht="15">
      <c r="A340" s="3" t="s">
        <v>10</v>
      </c>
      <c r="B340" s="3" t="s">
        <v>4</v>
      </c>
      <c r="C340" s="3">
        <f>C341+C342</f>
        <v>378.47</v>
      </c>
      <c r="D340" s="4"/>
    </row>
    <row r="341" spans="1:4" ht="77.25">
      <c r="A341" s="4" t="s">
        <v>6</v>
      </c>
      <c r="B341" s="4" t="s">
        <v>5</v>
      </c>
      <c r="C341" s="4">
        <f>275.2+9.53+3.44+0.98+1.98</f>
        <v>291.13</v>
      </c>
      <c r="D341" s="11" t="s">
        <v>75</v>
      </c>
    </row>
    <row r="342" spans="1:4" ht="15">
      <c r="A342" s="4" t="s">
        <v>7</v>
      </c>
      <c r="B342" s="4" t="s">
        <v>8</v>
      </c>
      <c r="C342" s="4">
        <v>87.34</v>
      </c>
      <c r="D342" s="9" t="s">
        <v>76</v>
      </c>
    </row>
    <row r="343" spans="1:4" ht="15">
      <c r="A343" s="3" t="s">
        <v>9</v>
      </c>
      <c r="B343" s="3" t="s">
        <v>12</v>
      </c>
      <c r="C343" s="3">
        <f>C344+C345</f>
        <v>61.88</v>
      </c>
      <c r="D343" s="4"/>
    </row>
    <row r="344" spans="1:4" ht="26.25">
      <c r="A344" s="4"/>
      <c r="B344" s="4" t="s">
        <v>44</v>
      </c>
      <c r="C344" s="4">
        <v>55.25</v>
      </c>
      <c r="D344" s="11" t="s">
        <v>77</v>
      </c>
    </row>
    <row r="345" spans="1:4" ht="26.25">
      <c r="A345" s="4"/>
      <c r="B345" s="4" t="s">
        <v>45</v>
      </c>
      <c r="C345" s="4">
        <v>6.63</v>
      </c>
      <c r="D345" s="11" t="s">
        <v>77</v>
      </c>
    </row>
    <row r="346" spans="1:4" ht="15">
      <c r="A346" s="3" t="s">
        <v>11</v>
      </c>
      <c r="B346" s="3" t="s">
        <v>15</v>
      </c>
      <c r="C346" s="3">
        <f>C347+C348</f>
        <v>13.61</v>
      </c>
      <c r="D346" s="4"/>
    </row>
    <row r="347" spans="1:4" ht="15">
      <c r="A347" s="4"/>
      <c r="B347" s="4" t="s">
        <v>16</v>
      </c>
      <c r="C347" s="4">
        <v>0</v>
      </c>
      <c r="D347" s="4"/>
    </row>
    <row r="348" spans="1:4" ht="15">
      <c r="A348" s="4"/>
      <c r="B348" s="4" t="s">
        <v>17</v>
      </c>
      <c r="C348" s="4">
        <v>13.61</v>
      </c>
      <c r="D348" s="9" t="s">
        <v>78</v>
      </c>
    </row>
    <row r="349" spans="1:4" ht="15">
      <c r="A349" s="4"/>
      <c r="B349" s="3" t="s">
        <v>20</v>
      </c>
      <c r="C349" s="3">
        <f>C340+C343+C346</f>
        <v>453.96000000000004</v>
      </c>
      <c r="D349" s="4"/>
    </row>
    <row r="350" spans="1:4" ht="15">
      <c r="A350" s="4"/>
      <c r="B350" s="3" t="s">
        <v>18</v>
      </c>
      <c r="C350" s="5">
        <f>C349*0.2</f>
        <v>90.79200000000002</v>
      </c>
      <c r="D350" s="4"/>
    </row>
    <row r="351" spans="1:4" ht="29.25">
      <c r="A351" s="4"/>
      <c r="B351" s="7" t="s">
        <v>19</v>
      </c>
      <c r="C351" s="8">
        <f>C349+C350</f>
        <v>544.7520000000001</v>
      </c>
      <c r="D351" s="4"/>
    </row>
    <row r="352" spans="1:4" ht="30">
      <c r="A352" s="4"/>
      <c r="B352" s="6" t="s">
        <v>23</v>
      </c>
      <c r="C352" s="5">
        <v>65.1</v>
      </c>
      <c r="D352" s="9" t="s">
        <v>21</v>
      </c>
    </row>
    <row r="353" spans="1:4" ht="15">
      <c r="A353" s="4"/>
      <c r="B353" s="3" t="s">
        <v>22</v>
      </c>
      <c r="C353" s="8">
        <f>C351+C352</f>
        <v>609.8520000000001</v>
      </c>
      <c r="D353" s="4"/>
    </row>
    <row r="354" spans="1:4" ht="15">
      <c r="A354" s="4"/>
      <c r="B354" s="3" t="s">
        <v>24</v>
      </c>
      <c r="C354" s="4">
        <v>121.97</v>
      </c>
      <c r="D354" s="4"/>
    </row>
    <row r="355" spans="1:4" ht="15">
      <c r="A355" s="1"/>
      <c r="B355" s="1"/>
      <c r="C355" s="1"/>
      <c r="D355" s="1"/>
    </row>
    <row r="356" spans="1:4" ht="15">
      <c r="A356" s="1"/>
      <c r="B356" s="1"/>
      <c r="C356" s="1"/>
      <c r="D356" s="1"/>
    </row>
    <row r="357" spans="1:4" ht="15">
      <c r="A357" s="1"/>
      <c r="B357" s="1"/>
      <c r="C357" s="1"/>
      <c r="D357" s="1"/>
    </row>
    <row r="358" spans="1:4" ht="15">
      <c r="A358" s="1"/>
      <c r="B358" s="13" t="s">
        <v>112</v>
      </c>
      <c r="C358" s="13"/>
      <c r="D358" s="13"/>
    </row>
    <row r="359" spans="1:4" ht="15">
      <c r="A359" s="13"/>
      <c r="B359" s="13"/>
      <c r="C359" s="13"/>
      <c r="D359" s="13"/>
    </row>
    <row r="360" spans="1:4" ht="15">
      <c r="A360" s="1"/>
      <c r="B360" s="1"/>
      <c r="C360" s="1"/>
      <c r="D360" s="1"/>
    </row>
    <row r="361" spans="1:4" ht="15">
      <c r="A361" s="13"/>
      <c r="B361" s="13"/>
      <c r="C361" s="13"/>
      <c r="D361" s="13"/>
    </row>
    <row r="362" spans="1:4" ht="15">
      <c r="A362" s="1"/>
      <c r="B362" s="1"/>
      <c r="C362" s="1"/>
      <c r="D362" s="1"/>
    </row>
    <row r="367" ht="15">
      <c r="D367" s="1" t="s">
        <v>99</v>
      </c>
    </row>
    <row r="368" ht="15">
      <c r="D368" s="1" t="s">
        <v>87</v>
      </c>
    </row>
    <row r="369" ht="15">
      <c r="D369" s="1" t="s">
        <v>103</v>
      </c>
    </row>
    <row r="370" ht="15">
      <c r="D370" s="1"/>
    </row>
    <row r="371" ht="15">
      <c r="D371" s="12"/>
    </row>
    <row r="373" spans="1:4" ht="42" customHeight="1">
      <c r="A373" s="14" t="s">
        <v>86</v>
      </c>
      <c r="B373" s="14"/>
      <c r="C373" s="14"/>
      <c r="D373" s="14"/>
    </row>
    <row r="374" spans="1:4" ht="15">
      <c r="A374" s="13" t="s">
        <v>81</v>
      </c>
      <c r="B374" s="13"/>
      <c r="C374" s="13"/>
      <c r="D374" s="13"/>
    </row>
    <row r="378" spans="1:4" ht="15">
      <c r="A378" s="2" t="s">
        <v>0</v>
      </c>
      <c r="B378" s="2" t="s">
        <v>2</v>
      </c>
      <c r="C378" s="2" t="s">
        <v>1</v>
      </c>
      <c r="D378" s="2" t="s">
        <v>3</v>
      </c>
    </row>
    <row r="379" spans="1:4" ht="15">
      <c r="A379" s="3" t="s">
        <v>10</v>
      </c>
      <c r="B379" s="3" t="s">
        <v>4</v>
      </c>
      <c r="C379" s="3">
        <f>C380+C381</f>
        <v>449.43999999999994</v>
      </c>
      <c r="D379" s="4"/>
    </row>
    <row r="380" spans="1:4" ht="77.25">
      <c r="A380" s="4" t="s">
        <v>6</v>
      </c>
      <c r="B380" s="4" t="s">
        <v>5</v>
      </c>
      <c r="C380" s="4">
        <f>326.81+11.32+4.09+1.15+2.35</f>
        <v>345.71999999999997</v>
      </c>
      <c r="D380" s="11" t="s">
        <v>67</v>
      </c>
    </row>
    <row r="381" spans="1:4" ht="15">
      <c r="A381" s="4" t="s">
        <v>7</v>
      </c>
      <c r="B381" s="4" t="s">
        <v>8</v>
      </c>
      <c r="C381" s="4">
        <v>103.72</v>
      </c>
      <c r="D381" s="9" t="s">
        <v>66</v>
      </c>
    </row>
    <row r="382" spans="1:4" ht="15">
      <c r="A382" s="3" t="s">
        <v>9</v>
      </c>
      <c r="B382" s="3" t="s">
        <v>12</v>
      </c>
      <c r="C382" s="8">
        <f>C383+C384</f>
        <v>66</v>
      </c>
      <c r="D382" s="4"/>
    </row>
    <row r="383" spans="1:4" ht="26.25">
      <c r="A383" s="4"/>
      <c r="B383" s="4" t="s">
        <v>44</v>
      </c>
      <c r="C383" s="4">
        <v>58.93</v>
      </c>
      <c r="D383" s="11" t="s">
        <v>79</v>
      </c>
    </row>
    <row r="384" spans="1:4" ht="26.25">
      <c r="A384" s="4"/>
      <c r="B384" s="4" t="s">
        <v>45</v>
      </c>
      <c r="C384" s="4">
        <v>7.07</v>
      </c>
      <c r="D384" s="11" t="s">
        <v>79</v>
      </c>
    </row>
    <row r="385" spans="1:4" ht="15">
      <c r="A385" s="3" t="s">
        <v>11</v>
      </c>
      <c r="B385" s="3" t="s">
        <v>15</v>
      </c>
      <c r="C385" s="3">
        <f>C386+C387</f>
        <v>14.52</v>
      </c>
      <c r="D385" s="4"/>
    </row>
    <row r="386" spans="1:4" ht="15">
      <c r="A386" s="4"/>
      <c r="B386" s="4" t="s">
        <v>16</v>
      </c>
      <c r="C386" s="4">
        <v>0</v>
      </c>
      <c r="D386" s="4"/>
    </row>
    <row r="387" spans="1:4" ht="15">
      <c r="A387" s="4"/>
      <c r="B387" s="4" t="s">
        <v>17</v>
      </c>
      <c r="C387" s="4">
        <v>14.52</v>
      </c>
      <c r="D387" s="9" t="s">
        <v>80</v>
      </c>
    </row>
    <row r="388" spans="1:4" ht="15">
      <c r="A388" s="4"/>
      <c r="B388" s="3" t="s">
        <v>20</v>
      </c>
      <c r="C388" s="3">
        <f>C379+C382+C385</f>
        <v>529.9599999999999</v>
      </c>
      <c r="D388" s="4"/>
    </row>
    <row r="389" spans="1:4" ht="15">
      <c r="A389" s="4"/>
      <c r="B389" s="3" t="s">
        <v>18</v>
      </c>
      <c r="C389" s="5">
        <f>C388*0.2</f>
        <v>105.99199999999999</v>
      </c>
      <c r="D389" s="4"/>
    </row>
    <row r="390" spans="1:4" ht="29.25">
      <c r="A390" s="4"/>
      <c r="B390" s="7" t="s">
        <v>19</v>
      </c>
      <c r="C390" s="8">
        <f>C388+C389</f>
        <v>635.9519999999999</v>
      </c>
      <c r="D390" s="4"/>
    </row>
    <row r="391" spans="1:4" ht="30">
      <c r="A391" s="4"/>
      <c r="B391" s="6" t="s">
        <v>23</v>
      </c>
      <c r="C391" s="5">
        <v>65.1</v>
      </c>
      <c r="D391" s="9" t="s">
        <v>21</v>
      </c>
    </row>
    <row r="392" spans="1:4" ht="15">
      <c r="A392" s="4"/>
      <c r="B392" s="3" t="s">
        <v>22</v>
      </c>
      <c r="C392" s="8">
        <f>C390+C391</f>
        <v>701.0519999999999</v>
      </c>
      <c r="D392" s="4"/>
    </row>
    <row r="393" spans="1:4" ht="15">
      <c r="A393" s="4"/>
      <c r="B393" s="3" t="s">
        <v>24</v>
      </c>
      <c r="C393" s="4">
        <v>140.21</v>
      </c>
      <c r="D393" s="4"/>
    </row>
    <row r="394" spans="1:4" ht="15">
      <c r="A394" s="1"/>
      <c r="B394" s="1"/>
      <c r="C394" s="1"/>
      <c r="D394" s="1"/>
    </row>
    <row r="395" spans="1:4" ht="15">
      <c r="A395" s="1"/>
      <c r="B395" s="1"/>
      <c r="C395" s="1"/>
      <c r="D395" s="1"/>
    </row>
    <row r="396" spans="1:4" ht="15">
      <c r="A396" s="1"/>
      <c r="B396" s="1"/>
      <c r="C396" s="1"/>
      <c r="D396" s="1"/>
    </row>
    <row r="397" spans="1:4" ht="15">
      <c r="A397" s="13" t="s">
        <v>109</v>
      </c>
      <c r="B397" s="13"/>
      <c r="C397" s="13"/>
      <c r="D397" s="13"/>
    </row>
    <row r="398" spans="1:4" ht="15">
      <c r="A398" s="1"/>
      <c r="B398" s="1"/>
      <c r="C398" s="1"/>
      <c r="D398" s="1"/>
    </row>
    <row r="399" spans="1:4" ht="15">
      <c r="A399" s="13"/>
      <c r="B399" s="13"/>
      <c r="C399" s="13"/>
      <c r="D399" s="13"/>
    </row>
    <row r="400" spans="1:4" ht="15">
      <c r="A400" s="1"/>
      <c r="B400" s="1"/>
      <c r="C400" s="1"/>
      <c r="D400" s="1"/>
    </row>
    <row r="401" spans="1:4" ht="15">
      <c r="A401" s="13"/>
      <c r="B401" s="13"/>
      <c r="C401" s="13"/>
      <c r="D401" s="13"/>
    </row>
    <row r="404" ht="15">
      <c r="D404" s="1"/>
    </row>
    <row r="405" ht="15">
      <c r="D405" s="1" t="s">
        <v>100</v>
      </c>
    </row>
    <row r="406" ht="15">
      <c r="D406" s="1" t="s">
        <v>87</v>
      </c>
    </row>
    <row r="407" ht="15">
      <c r="D407" s="1" t="s">
        <v>103</v>
      </c>
    </row>
    <row r="409" spans="1:4" ht="45" customHeight="1">
      <c r="A409" s="14" t="s">
        <v>86</v>
      </c>
      <c r="B409" s="14"/>
      <c r="C409" s="14"/>
      <c r="D409" s="14"/>
    </row>
    <row r="410" spans="1:4" ht="15">
      <c r="A410" s="13" t="s">
        <v>89</v>
      </c>
      <c r="B410" s="13"/>
      <c r="C410" s="13"/>
      <c r="D410" s="13"/>
    </row>
    <row r="414" spans="1:4" ht="15">
      <c r="A414" s="2" t="s">
        <v>0</v>
      </c>
      <c r="B414" s="2" t="s">
        <v>2</v>
      </c>
      <c r="C414" s="2" t="s">
        <v>1</v>
      </c>
      <c r="D414" s="2" t="s">
        <v>3</v>
      </c>
    </row>
    <row r="415" spans="1:4" ht="15">
      <c r="A415" s="3" t="s">
        <v>10</v>
      </c>
      <c r="B415" s="3" t="s">
        <v>4</v>
      </c>
      <c r="C415" s="3">
        <f>C416+C417</f>
        <v>222.86000000000004</v>
      </c>
      <c r="D415" s="4"/>
    </row>
    <row r="416" spans="1:4" ht="77.25">
      <c r="A416" s="4" t="s">
        <v>6</v>
      </c>
      <c r="B416" s="4" t="s">
        <v>5</v>
      </c>
      <c r="C416" s="4">
        <f>162.05+5.61+2.03+0.58+1.16</f>
        <v>171.43000000000004</v>
      </c>
      <c r="D416" s="11" t="s">
        <v>68</v>
      </c>
    </row>
    <row r="417" spans="1:4" ht="15">
      <c r="A417" s="4" t="s">
        <v>7</v>
      </c>
      <c r="B417" s="4" t="s">
        <v>8</v>
      </c>
      <c r="C417" s="4">
        <v>51.43</v>
      </c>
      <c r="D417" s="9" t="s">
        <v>69</v>
      </c>
    </row>
    <row r="418" spans="1:4" ht="15">
      <c r="A418" s="3" t="s">
        <v>9</v>
      </c>
      <c r="B418" s="3" t="s">
        <v>12</v>
      </c>
      <c r="C418" s="3">
        <f>C419+C420</f>
        <v>49.5</v>
      </c>
      <c r="D418" s="4"/>
    </row>
    <row r="419" spans="1:4" ht="26.25">
      <c r="A419" s="4"/>
      <c r="B419" s="4" t="s">
        <v>44</v>
      </c>
      <c r="C419" s="4">
        <v>44.2</v>
      </c>
      <c r="D419" s="11" t="s">
        <v>46</v>
      </c>
    </row>
    <row r="420" spans="1:4" ht="26.25">
      <c r="A420" s="4"/>
      <c r="B420" s="4" t="s">
        <v>45</v>
      </c>
      <c r="C420" s="4">
        <v>5.3</v>
      </c>
      <c r="D420" s="11" t="s">
        <v>46</v>
      </c>
    </row>
    <row r="421" spans="1:4" ht="15">
      <c r="A421" s="3" t="s">
        <v>11</v>
      </c>
      <c r="B421" s="3" t="s">
        <v>15</v>
      </c>
      <c r="C421" s="3">
        <f>C422+C423</f>
        <v>10.89</v>
      </c>
      <c r="D421" s="4"/>
    </row>
    <row r="422" spans="1:4" ht="15">
      <c r="A422" s="4"/>
      <c r="B422" s="4" t="s">
        <v>16</v>
      </c>
      <c r="C422" s="4">
        <v>0</v>
      </c>
      <c r="D422" s="4"/>
    </row>
    <row r="423" spans="1:4" ht="15">
      <c r="A423" s="4"/>
      <c r="B423" s="4" t="s">
        <v>17</v>
      </c>
      <c r="C423" s="4">
        <v>10.89</v>
      </c>
      <c r="D423" s="9" t="s">
        <v>47</v>
      </c>
    </row>
    <row r="424" spans="1:4" ht="15">
      <c r="A424" s="4"/>
      <c r="B424" s="3" t="s">
        <v>20</v>
      </c>
      <c r="C424" s="3">
        <f>C415+C418+C421</f>
        <v>283.25</v>
      </c>
      <c r="D424" s="4"/>
    </row>
    <row r="425" spans="1:4" ht="15">
      <c r="A425" s="4"/>
      <c r="B425" s="3" t="s">
        <v>18</v>
      </c>
      <c r="C425" s="5">
        <f>C424*0.2</f>
        <v>56.650000000000006</v>
      </c>
      <c r="D425" s="4"/>
    </row>
    <row r="426" spans="1:4" ht="29.25">
      <c r="A426" s="4"/>
      <c r="B426" s="7" t="s">
        <v>19</v>
      </c>
      <c r="C426" s="8">
        <f>C424+C425</f>
        <v>339.9</v>
      </c>
      <c r="D426" s="4"/>
    </row>
    <row r="427" spans="1:4" ht="30">
      <c r="A427" s="4"/>
      <c r="B427" s="6" t="s">
        <v>23</v>
      </c>
      <c r="C427" s="5">
        <v>65.1</v>
      </c>
      <c r="D427" s="9" t="s">
        <v>21</v>
      </c>
    </row>
    <row r="428" spans="1:4" ht="15">
      <c r="A428" s="4"/>
      <c r="B428" s="3" t="s">
        <v>22</v>
      </c>
      <c r="C428" s="8">
        <f>C426+C427</f>
        <v>405</v>
      </c>
      <c r="D428" s="4"/>
    </row>
    <row r="429" spans="1:4" ht="15">
      <c r="A429" s="4"/>
      <c r="B429" s="3" t="s">
        <v>24</v>
      </c>
      <c r="C429" s="5">
        <v>81</v>
      </c>
      <c r="D429" s="4"/>
    </row>
    <row r="430" spans="1:4" ht="15">
      <c r="A430" s="1"/>
      <c r="B430" s="1"/>
      <c r="C430" s="1"/>
      <c r="D430" s="1"/>
    </row>
    <row r="431" spans="1:4" ht="15">
      <c r="A431" s="1"/>
      <c r="B431" s="1"/>
      <c r="C431" s="1"/>
      <c r="D431" s="1"/>
    </row>
    <row r="432" spans="1:4" ht="15">
      <c r="A432" s="1"/>
      <c r="B432" s="1"/>
      <c r="C432" s="1"/>
      <c r="D432" s="1"/>
    </row>
    <row r="433" spans="1:4" ht="15">
      <c r="A433" s="13" t="s">
        <v>109</v>
      </c>
      <c r="B433" s="13"/>
      <c r="C433" s="13"/>
      <c r="D433" s="13"/>
    </row>
    <row r="434" spans="1:4" ht="15">
      <c r="A434" s="13"/>
      <c r="B434" s="13"/>
      <c r="C434" s="13"/>
      <c r="D434" s="13"/>
    </row>
    <row r="435" spans="1:4" ht="15">
      <c r="A435" s="1"/>
      <c r="B435" s="1"/>
      <c r="C435" s="1"/>
      <c r="D435" s="1"/>
    </row>
    <row r="436" spans="1:4" ht="15">
      <c r="A436" s="13"/>
      <c r="B436" s="13"/>
      <c r="C436" s="13"/>
      <c r="D436" s="13"/>
    </row>
    <row r="437" spans="1:4" ht="15">
      <c r="A437" s="1"/>
      <c r="B437" s="1"/>
      <c r="C437" s="1"/>
      <c r="D437" s="1"/>
    </row>
    <row r="445" ht="15">
      <c r="D445" s="1"/>
    </row>
  </sheetData>
  <mergeCells count="55">
    <mergeCell ref="A235:D235"/>
    <mergeCell ref="A237:D237"/>
    <mergeCell ref="A252:D252"/>
    <mergeCell ref="A253:D253"/>
    <mergeCell ref="A277:D277"/>
    <mergeCell ref="A157:D157"/>
    <mergeCell ref="A135:D135"/>
    <mergeCell ref="A159:D159"/>
    <mergeCell ref="A161:D161"/>
    <mergeCell ref="A176:D176"/>
    <mergeCell ref="A279:D279"/>
    <mergeCell ref="A201:D201"/>
    <mergeCell ref="A203:D203"/>
    <mergeCell ref="A210:D210"/>
    <mergeCell ref="A211:D211"/>
    <mergeCell ref="A92:D92"/>
    <mergeCell ref="A93:D93"/>
    <mergeCell ref="A117:D117"/>
    <mergeCell ref="A119:D119"/>
    <mergeCell ref="A134:D134"/>
    <mergeCell ref="A116:D116"/>
    <mergeCell ref="A7:D7"/>
    <mergeCell ref="A8:D8"/>
    <mergeCell ref="A32:D32"/>
    <mergeCell ref="A34:D34"/>
    <mergeCell ref="A48:D48"/>
    <mergeCell ref="A30:D30"/>
    <mergeCell ref="A334:D334"/>
    <mergeCell ref="A292:D292"/>
    <mergeCell ref="A293:D293"/>
    <mergeCell ref="A317:D317"/>
    <mergeCell ref="A319:D319"/>
    <mergeCell ref="A49:D49"/>
    <mergeCell ref="A73:D73"/>
    <mergeCell ref="A75:D75"/>
    <mergeCell ref="A72:D72"/>
    <mergeCell ref="A177:D177"/>
    <mergeCell ref="A434:D434"/>
    <mergeCell ref="A397:D397"/>
    <mergeCell ref="A433:D433"/>
    <mergeCell ref="A335:D335"/>
    <mergeCell ref="A359:D359"/>
    <mergeCell ref="A361:D361"/>
    <mergeCell ref="A373:D373"/>
    <mergeCell ref="B358:D358"/>
    <mergeCell ref="A199:D199"/>
    <mergeCell ref="A234:D234"/>
    <mergeCell ref="A276:D276"/>
    <mergeCell ref="B316:D316"/>
    <mergeCell ref="A374:D374"/>
    <mergeCell ref="A436:D436"/>
    <mergeCell ref="A399:D399"/>
    <mergeCell ref="A401:D401"/>
    <mergeCell ref="A409:D409"/>
    <mergeCell ref="A410:D4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2020-08-07T06:42:49Z</cp:lastPrinted>
  <dcterms:created xsi:type="dcterms:W3CDTF">2006-09-28T05:33:49Z</dcterms:created>
  <dcterms:modified xsi:type="dcterms:W3CDTF">2020-08-07T06:43:30Z</dcterms:modified>
  <cp:category/>
  <cp:version/>
  <cp:contentType/>
  <cp:contentStatus/>
</cp:coreProperties>
</file>