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знз" sheetId="3" r:id="rId1"/>
  </sheets>
  <definedNames/>
  <calcPr calcId="162913"/>
</workbook>
</file>

<file path=xl/sharedStrings.xml><?xml version="1.0" encoding="utf-8"?>
<sst xmlns="http://schemas.openxmlformats.org/spreadsheetml/2006/main" count="93" uniqueCount="65">
  <si>
    <t>Мережа</t>
  </si>
  <si>
    <t>№</t>
  </si>
  <si>
    <t>Назва ЗОШ (НВО)                                     (в алфавітному порядку)</t>
  </si>
  <si>
    <t>1 кл.</t>
  </si>
  <si>
    <t>2 кл.</t>
  </si>
  <si>
    <t>3 кл</t>
  </si>
  <si>
    <t>4 кл</t>
  </si>
  <si>
    <t xml:space="preserve"> Разом 1-4 кл</t>
  </si>
  <si>
    <t>5 кл</t>
  </si>
  <si>
    <t>6 кл</t>
  </si>
  <si>
    <t>7 кл</t>
  </si>
  <si>
    <t>8 кл</t>
  </si>
  <si>
    <t>9 кл</t>
  </si>
  <si>
    <t>Разом 5-9 класи</t>
  </si>
  <si>
    <t>10 кл</t>
  </si>
  <si>
    <t>11 кл</t>
  </si>
  <si>
    <t>Разом 10-11 класи</t>
  </si>
  <si>
    <t>Усього 1-11 кл.</t>
  </si>
  <si>
    <t>Наповнюва-ність шкіл</t>
  </si>
  <si>
    <t>кл</t>
  </si>
  <si>
    <t>учн</t>
  </si>
  <si>
    <t>Кл</t>
  </si>
  <si>
    <t>ком</t>
  </si>
  <si>
    <t>Учн</t>
  </si>
  <si>
    <t>Школи І-ІІІ ступенів</t>
  </si>
  <si>
    <t>Баришівський НВК "ЗОШ-гімназія"</t>
  </si>
  <si>
    <t>Баришівська ЗОШ №2</t>
  </si>
  <si>
    <t>філія - Подільський НВК</t>
  </si>
  <si>
    <t xml:space="preserve">Коржівська ЗОШ </t>
  </si>
  <si>
    <t>Гостролуцький НВК</t>
  </si>
  <si>
    <t>Лукашівський НВК</t>
  </si>
  <si>
    <t xml:space="preserve">Морозівський НВК </t>
  </si>
  <si>
    <t xml:space="preserve">Перемозький НВК </t>
  </si>
  <si>
    <t xml:space="preserve">Рудницький НВК </t>
  </si>
  <si>
    <t>Селищанський НВК</t>
  </si>
  <si>
    <t>Всього:</t>
  </si>
  <si>
    <t>Школи І-ІІ ступенів</t>
  </si>
  <si>
    <t>Бзівський НВК</t>
  </si>
  <si>
    <t>Паришківський НВК</t>
  </si>
  <si>
    <t>Сезенківський НВК</t>
  </si>
  <si>
    <t>Селичівський НВК</t>
  </si>
  <si>
    <t>Усього:</t>
  </si>
  <si>
    <t>Усього по місту</t>
  </si>
  <si>
    <t>Усього по селу</t>
  </si>
  <si>
    <t>Усього по району</t>
  </si>
  <si>
    <t xml:space="preserve">Зміни в мережі </t>
  </si>
  <si>
    <t xml:space="preserve">Назва закладу </t>
  </si>
  <si>
    <t xml:space="preserve">Новостворений тип закладу </t>
  </si>
  <si>
    <t>Рішення рай(міськ)ради (№, дата прийняття)</t>
  </si>
  <si>
    <t>Згода громади</t>
  </si>
  <si>
    <t>закрито</t>
  </si>
  <si>
    <t>відкрито</t>
  </si>
  <si>
    <t xml:space="preserve">реорганізовано (у який тип закладу) </t>
  </si>
  <si>
    <t>діяльность закладу призупинена</t>
  </si>
  <si>
    <t>Волошинівський НВК</t>
  </si>
  <si>
    <t>Веселинівське НВК</t>
  </si>
  <si>
    <t>Дітей дошкіль-ного віку в НВК</t>
  </si>
  <si>
    <t>Мережа класів, учнів закладів  загальної середньої освіти Баришівської ОТГ  на 2020-2021 навчальний рік</t>
  </si>
  <si>
    <t>затверджено</t>
  </si>
  <si>
    <t>Баришівський селищний голова</t>
  </si>
  <si>
    <t>___________О,П.Вареніченко</t>
  </si>
  <si>
    <t>Начальник відділу освіти,</t>
  </si>
  <si>
    <t xml:space="preserve">молоді та спорту </t>
  </si>
  <si>
    <t>О,М.Бойко</t>
  </si>
  <si>
    <r>
      <t xml:space="preserve">Фактична кількість педпрацівників </t>
    </r>
    <r>
      <rPr>
        <b/>
        <sz val="18"/>
        <color indexed="10"/>
        <rFont val="Arial"/>
        <family val="2"/>
      </rPr>
      <t xml:space="preserve">із ЗНЗ-1 </t>
    </r>
    <r>
      <rPr>
        <b/>
        <sz val="18"/>
        <rFont val="Arial"/>
        <family val="2"/>
      </rPr>
      <t>(</t>
    </r>
    <r>
      <rPr>
        <sz val="18"/>
        <rFont val="Arial"/>
        <family val="2"/>
      </rPr>
      <t>без сумісників)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</si>
</sst>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18"/>
      <color indexed="10"/>
      <name val="Arial"/>
      <family val="2"/>
    </font>
    <font>
      <b/>
      <sz val="18"/>
      <name val="Arial Cyr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sz val="18"/>
      <name val="Arial Cyr"/>
      <family val="2"/>
    </font>
    <font>
      <sz val="1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2" fillId="0" borderId="0" xfId="0" applyFont="1" applyFill="1"/>
    <xf numFmtId="0" fontId="4" fillId="0" borderId="0" xfId="0" applyFont="1"/>
    <xf numFmtId="0" fontId="1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Fill="1"/>
    <xf numFmtId="0" fontId="1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0" fontId="11" fillId="4" borderId="18" xfId="0" applyFont="1" applyFill="1" applyBorder="1" applyAlignment="1">
      <alignment/>
    </xf>
    <xf numFmtId="0" fontId="10" fillId="0" borderId="19" xfId="0" applyFont="1" applyBorder="1" applyAlignment="1">
      <alignment horizontal="center" wrapText="1"/>
    </xf>
    <xf numFmtId="0" fontId="12" fillId="5" borderId="20" xfId="0" applyFont="1" applyFill="1" applyBorder="1" applyAlignment="1">
      <alignment wrapText="1"/>
    </xf>
    <xf numFmtId="0" fontId="10" fillId="0" borderId="16" xfId="0" applyFont="1" applyBorder="1"/>
    <xf numFmtId="0" fontId="10" fillId="0" borderId="21" xfId="0" applyFont="1" applyFill="1" applyBorder="1" applyAlignment="1">
      <alignment horizontal="right" wrapText="1"/>
    </xf>
    <xf numFmtId="0" fontId="10" fillId="0" borderId="22" xfId="0" applyFont="1" applyFill="1" applyBorder="1" applyAlignment="1">
      <alignment horizontal="right" wrapText="1"/>
    </xf>
    <xf numFmtId="0" fontId="10" fillId="2" borderId="23" xfId="0" applyFont="1" applyFill="1" applyBorder="1" applyAlignment="1">
      <alignment horizontal="right" wrapText="1"/>
    </xf>
    <xf numFmtId="0" fontId="10" fillId="6" borderId="22" xfId="0" applyFont="1" applyFill="1" applyBorder="1" applyAlignment="1">
      <alignment horizontal="right" wrapText="1"/>
    </xf>
    <xf numFmtId="0" fontId="10" fillId="2" borderId="24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0" fillId="0" borderId="25" xfId="0" applyFont="1" applyBorder="1" applyAlignment="1">
      <alignment horizontal="right" wrapText="1"/>
    </xf>
    <xf numFmtId="0" fontId="10" fillId="2" borderId="22" xfId="0" applyFont="1" applyFill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164" fontId="10" fillId="0" borderId="25" xfId="0" applyNumberFormat="1" applyFont="1" applyFill="1" applyBorder="1" applyAlignment="1">
      <alignment horizontal="right" wrapText="1"/>
    </xf>
    <xf numFmtId="0" fontId="10" fillId="0" borderId="20" xfId="0" applyFont="1" applyBorder="1" applyAlignment="1">
      <alignment horizontal="right"/>
    </xf>
    <xf numFmtId="0" fontId="10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wrapText="1"/>
    </xf>
    <xf numFmtId="0" fontId="10" fillId="0" borderId="28" xfId="0" applyFont="1" applyFill="1" applyBorder="1" applyAlignment="1">
      <alignment horizontal="right" wrapText="1"/>
    </xf>
    <xf numFmtId="0" fontId="10" fillId="0" borderId="29" xfId="0" applyFont="1" applyFill="1" applyBorder="1" applyAlignment="1">
      <alignment horizontal="right" wrapText="1"/>
    </xf>
    <xf numFmtId="0" fontId="10" fillId="6" borderId="30" xfId="0" applyFont="1" applyFill="1" applyBorder="1" applyAlignment="1">
      <alignment horizontal="right" wrapText="1"/>
    </xf>
    <xf numFmtId="0" fontId="10" fillId="0" borderId="31" xfId="0" applyFont="1" applyBorder="1" applyAlignment="1">
      <alignment horizontal="right" wrapText="1"/>
    </xf>
    <xf numFmtId="0" fontId="10" fillId="0" borderId="32" xfId="0" applyFont="1" applyBorder="1" applyAlignment="1">
      <alignment horizontal="right"/>
    </xf>
    <xf numFmtId="0" fontId="7" fillId="7" borderId="33" xfId="0" applyFont="1" applyFill="1" applyBorder="1" applyAlignment="1">
      <alignment horizontal="center" wrapText="1"/>
    </xf>
    <xf numFmtId="0" fontId="7" fillId="7" borderId="34" xfId="0" applyFont="1" applyFill="1" applyBorder="1" applyAlignment="1">
      <alignment wrapText="1"/>
    </xf>
    <xf numFmtId="0" fontId="7" fillId="0" borderId="16" xfId="0" applyFont="1" applyBorder="1"/>
    <xf numFmtId="0" fontId="7" fillId="7" borderId="3" xfId="0" applyFont="1" applyFill="1" applyBorder="1" applyAlignment="1">
      <alignment horizontal="right" wrapText="1"/>
    </xf>
    <xf numFmtId="0" fontId="7" fillId="7" borderId="4" xfId="0" applyFont="1" applyFill="1" applyBorder="1" applyAlignment="1">
      <alignment horizontal="right" wrapText="1"/>
    </xf>
    <xf numFmtId="0" fontId="8" fillId="6" borderId="4" xfId="0" applyFont="1" applyFill="1" applyBorder="1" applyAlignment="1">
      <alignment horizontal="right" wrapText="1"/>
    </xf>
    <xf numFmtId="0" fontId="7" fillId="7" borderId="16" xfId="0" applyFont="1" applyFill="1" applyBorder="1" applyAlignment="1">
      <alignment horizontal="right" wrapText="1"/>
    </xf>
    <xf numFmtId="0" fontId="10" fillId="6" borderId="4" xfId="0" applyFont="1" applyFill="1" applyBorder="1" applyAlignment="1">
      <alignment horizontal="right" wrapText="1"/>
    </xf>
    <xf numFmtId="0" fontId="7" fillId="7" borderId="34" xfId="0" applyFont="1" applyFill="1" applyBorder="1" applyAlignment="1">
      <alignment horizontal="right"/>
    </xf>
    <xf numFmtId="0" fontId="7" fillId="7" borderId="35" xfId="0" applyFont="1" applyFill="1" applyBorder="1" applyAlignment="1">
      <alignment horizontal="center" wrapText="1"/>
    </xf>
    <xf numFmtId="0" fontId="7" fillId="7" borderId="36" xfId="0" applyFont="1" applyFill="1" applyBorder="1" applyAlignment="1">
      <alignment wrapText="1"/>
    </xf>
    <xf numFmtId="0" fontId="7" fillId="7" borderId="10" xfId="0" applyFont="1" applyFill="1" applyBorder="1" applyAlignment="1">
      <alignment horizontal="right" wrapText="1"/>
    </xf>
    <xf numFmtId="0" fontId="7" fillId="7" borderId="11" xfId="0" applyFont="1" applyFill="1" applyBorder="1" applyAlignment="1">
      <alignment horizontal="right" wrapText="1"/>
    </xf>
    <xf numFmtId="0" fontId="8" fillId="6" borderId="11" xfId="0" applyFont="1" applyFill="1" applyBorder="1" applyAlignment="1">
      <alignment horizontal="right" wrapText="1"/>
    </xf>
    <xf numFmtId="0" fontId="10" fillId="6" borderId="11" xfId="0" applyFont="1" applyFill="1" applyBorder="1" applyAlignment="1">
      <alignment horizontal="right" wrapText="1"/>
    </xf>
    <xf numFmtId="0" fontId="7" fillId="7" borderId="36" xfId="0" applyFont="1" applyFill="1" applyBorder="1" applyAlignment="1">
      <alignment horizontal="right"/>
    </xf>
    <xf numFmtId="0" fontId="7" fillId="0" borderId="37" xfId="0" applyFont="1" applyBorder="1" applyAlignment="1">
      <alignment horizontal="center" wrapText="1"/>
    </xf>
    <xf numFmtId="0" fontId="7" fillId="0" borderId="32" xfId="0" applyFont="1" applyBorder="1" applyAlignment="1">
      <alignment wrapText="1"/>
    </xf>
    <xf numFmtId="0" fontId="7" fillId="0" borderId="31" xfId="0" applyFont="1" applyFill="1" applyBorder="1" applyAlignment="1">
      <alignment horizontal="right" wrapText="1"/>
    </xf>
    <xf numFmtId="0" fontId="7" fillId="0" borderId="30" xfId="0" applyFont="1" applyFill="1" applyBorder="1" applyAlignment="1">
      <alignment horizontal="right" wrapText="1"/>
    </xf>
    <xf numFmtId="0" fontId="8" fillId="2" borderId="30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0" fontId="7" fillId="0" borderId="31" xfId="0" applyFont="1" applyBorder="1" applyAlignment="1">
      <alignment horizontal="right" wrapText="1"/>
    </xf>
    <xf numFmtId="0" fontId="7" fillId="0" borderId="32" xfId="0" applyFont="1" applyBorder="1" applyAlignment="1">
      <alignment horizontal="right"/>
    </xf>
    <xf numFmtId="0" fontId="7" fillId="8" borderId="32" xfId="0" applyFont="1" applyFill="1" applyBorder="1" applyAlignment="1">
      <alignment wrapText="1"/>
    </xf>
    <xf numFmtId="0" fontId="7" fillId="0" borderId="21" xfId="0" applyFont="1" applyBorder="1" applyAlignment="1">
      <alignment horizontal="right" wrapText="1"/>
    </xf>
    <xf numFmtId="0" fontId="10" fillId="2" borderId="30" xfId="0" applyFont="1" applyFill="1" applyBorder="1" applyAlignment="1">
      <alignment horizontal="right" wrapText="1"/>
    </xf>
    <xf numFmtId="0" fontId="7" fillId="0" borderId="26" xfId="0" applyFont="1" applyBorder="1" applyAlignment="1">
      <alignment horizontal="center" wrapText="1"/>
    </xf>
    <xf numFmtId="0" fontId="7" fillId="8" borderId="27" xfId="0" applyFont="1" applyFill="1" applyBorder="1" applyAlignment="1">
      <alignment horizontal="justify" wrapText="1"/>
    </xf>
    <xf numFmtId="0" fontId="7" fillId="0" borderId="28" xfId="0" applyFont="1" applyFill="1" applyBorder="1" applyAlignment="1">
      <alignment horizontal="right" wrapText="1"/>
    </xf>
    <xf numFmtId="0" fontId="7" fillId="0" borderId="29" xfId="0" applyFont="1" applyFill="1" applyBorder="1" applyAlignment="1">
      <alignment horizontal="right" wrapText="1"/>
    </xf>
    <xf numFmtId="0" fontId="8" fillId="2" borderId="29" xfId="0" applyFont="1" applyFill="1" applyBorder="1" applyAlignment="1">
      <alignment horizontal="right" wrapText="1"/>
    </xf>
    <xf numFmtId="0" fontId="10" fillId="2" borderId="29" xfId="0" applyFont="1" applyFill="1" applyBorder="1" applyAlignment="1">
      <alignment horizontal="right" wrapText="1"/>
    </xf>
    <xf numFmtId="0" fontId="7" fillId="0" borderId="27" xfId="0" applyFont="1" applyBorder="1" applyAlignment="1">
      <alignment horizontal="right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right" wrapText="1"/>
    </xf>
    <xf numFmtId="0" fontId="8" fillId="2" borderId="38" xfId="0" applyFont="1" applyFill="1" applyBorder="1" applyAlignment="1">
      <alignment horizontal="right" wrapText="1"/>
    </xf>
    <xf numFmtId="0" fontId="8" fillId="2" borderId="39" xfId="0" applyFont="1" applyFill="1" applyBorder="1" applyAlignment="1">
      <alignment horizontal="right" wrapText="1"/>
    </xf>
    <xf numFmtId="0" fontId="7" fillId="0" borderId="28" xfId="0" applyFont="1" applyBorder="1" applyAlignment="1">
      <alignment horizontal="right" wrapText="1"/>
    </xf>
    <xf numFmtId="164" fontId="8" fillId="0" borderId="40" xfId="0" applyNumberFormat="1" applyFont="1" applyFill="1" applyBorder="1" applyAlignment="1">
      <alignment horizontal="right" wrapText="1"/>
    </xf>
    <xf numFmtId="0" fontId="8" fillId="4" borderId="15" xfId="0" applyFont="1" applyFill="1" applyBorder="1" applyAlignment="1">
      <alignment horizontal="left" wrapText="1"/>
    </xf>
    <xf numFmtId="0" fontId="8" fillId="4" borderId="17" xfId="0" applyFont="1" applyFill="1" applyBorder="1" applyAlignment="1">
      <alignment horizontal="left" wrapText="1"/>
    </xf>
    <xf numFmtId="0" fontId="8" fillId="4" borderId="18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7" fillId="8" borderId="20" xfId="0" applyFont="1" applyFill="1" applyBorder="1" applyAlignment="1">
      <alignment wrapText="1"/>
    </xf>
    <xf numFmtId="0" fontId="7" fillId="0" borderId="21" xfId="0" applyFont="1" applyFill="1" applyBorder="1" applyAlignment="1">
      <alignment horizontal="right" wrapText="1"/>
    </xf>
    <xf numFmtId="0" fontId="7" fillId="0" borderId="22" xfId="0" applyFont="1" applyFill="1" applyBorder="1" applyAlignment="1">
      <alignment horizontal="right" wrapText="1"/>
    </xf>
    <xf numFmtId="0" fontId="8" fillId="2" borderId="23" xfId="0" applyFont="1" applyFill="1" applyBorder="1" applyAlignment="1">
      <alignment horizontal="right" wrapText="1"/>
    </xf>
    <xf numFmtId="0" fontId="8" fillId="2" borderId="22" xfId="0" applyFont="1" applyFill="1" applyBorder="1" applyAlignment="1">
      <alignment horizontal="right" wrapText="1"/>
    </xf>
    <xf numFmtId="0" fontId="8" fillId="2" borderId="24" xfId="0" applyFont="1" applyFill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64" fontId="8" fillId="0" borderId="25" xfId="0" applyNumberFormat="1" applyFont="1" applyFill="1" applyBorder="1" applyAlignment="1">
      <alignment horizontal="right" wrapText="1"/>
    </xf>
    <xf numFmtId="0" fontId="7" fillId="0" borderId="20" xfId="0" applyFont="1" applyBorder="1" applyAlignment="1">
      <alignment horizontal="right"/>
    </xf>
    <xf numFmtId="0" fontId="7" fillId="0" borderId="32" xfId="0" applyFont="1" applyBorder="1" applyAlignment="1">
      <alignment horizontal="center" wrapText="1"/>
    </xf>
    <xf numFmtId="0" fontId="7" fillId="8" borderId="34" xfId="0" applyFont="1" applyFill="1" applyBorder="1" applyAlignment="1">
      <alignment wrapText="1"/>
    </xf>
    <xf numFmtId="0" fontId="7" fillId="0" borderId="25" xfId="0" applyFont="1" applyFill="1" applyBorder="1" applyAlignment="1">
      <alignment horizontal="right" wrapText="1"/>
    </xf>
    <xf numFmtId="0" fontId="8" fillId="0" borderId="41" xfId="0" applyFont="1" applyBorder="1" applyAlignment="1">
      <alignment horizontal="right" wrapText="1"/>
    </xf>
    <xf numFmtId="0" fontId="8" fillId="0" borderId="42" xfId="0" applyFont="1" applyBorder="1" applyAlignment="1">
      <alignment horizontal="right" wrapText="1"/>
    </xf>
    <xf numFmtId="164" fontId="8" fillId="0" borderId="42" xfId="0" applyNumberFormat="1" applyFont="1" applyFill="1" applyBorder="1" applyAlignment="1">
      <alignment horizontal="right" wrapText="1"/>
    </xf>
    <xf numFmtId="0" fontId="7" fillId="0" borderId="42" xfId="0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right" wrapText="1"/>
    </xf>
    <xf numFmtId="0" fontId="7" fillId="0" borderId="30" xfId="0" applyFont="1" applyBorder="1" applyAlignment="1">
      <alignment horizontal="right" wrapText="1"/>
    </xf>
    <xf numFmtId="0" fontId="7" fillId="0" borderId="43" xfId="0" applyFont="1" applyBorder="1" applyAlignment="1">
      <alignment horizontal="right" wrapText="1"/>
    </xf>
    <xf numFmtId="0" fontId="8" fillId="2" borderId="9" xfId="0" applyFont="1" applyFill="1" applyBorder="1" applyAlignment="1">
      <alignment horizontal="center" wrapText="1"/>
    </xf>
    <xf numFmtId="164" fontId="8" fillId="6" borderId="43" xfId="0" applyNumberFormat="1" applyFont="1" applyFill="1" applyBorder="1" applyAlignment="1">
      <alignment horizontal="right" wrapText="1"/>
    </xf>
    <xf numFmtId="0" fontId="8" fillId="2" borderId="44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45" xfId="0" applyFont="1" applyFill="1" applyBorder="1" applyAlignment="1">
      <alignment horizontal="right" wrapText="1"/>
    </xf>
    <xf numFmtId="0" fontId="8" fillId="2" borderId="46" xfId="0" applyFont="1" applyFill="1" applyBorder="1" applyAlignment="1">
      <alignment horizontal="right" wrapText="1"/>
    </xf>
    <xf numFmtId="0" fontId="8" fillId="2" borderId="47" xfId="0" applyFont="1" applyFill="1" applyBorder="1" applyAlignment="1">
      <alignment horizontal="right" wrapText="1"/>
    </xf>
    <xf numFmtId="0" fontId="8" fillId="2" borderId="48" xfId="0" applyFont="1" applyFill="1" applyBorder="1" applyAlignment="1">
      <alignment horizontal="right" wrapText="1"/>
    </xf>
    <xf numFmtId="164" fontId="8" fillId="2" borderId="49" xfId="0" applyNumberFormat="1" applyFont="1" applyFill="1" applyBorder="1" applyAlignment="1">
      <alignment horizontal="right" wrapText="1"/>
    </xf>
    <xf numFmtId="0" fontId="10" fillId="2" borderId="9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0" fontId="10" fillId="2" borderId="50" xfId="0" applyFont="1" applyFill="1" applyBorder="1" applyAlignment="1">
      <alignment horizontal="right" wrapText="1"/>
    </xf>
    <xf numFmtId="0" fontId="10" fillId="2" borderId="51" xfId="0" applyFont="1" applyFill="1" applyBorder="1" applyAlignment="1">
      <alignment horizontal="right" wrapText="1"/>
    </xf>
    <xf numFmtId="0" fontId="10" fillId="2" borderId="52" xfId="0" applyFont="1" applyFill="1" applyBorder="1" applyAlignment="1">
      <alignment horizontal="right" wrapText="1"/>
    </xf>
    <xf numFmtId="0" fontId="10" fillId="2" borderId="39" xfId="0" applyFont="1" applyFill="1" applyBorder="1" applyAlignment="1">
      <alignment horizontal="right" wrapText="1"/>
    </xf>
    <xf numFmtId="0" fontId="10" fillId="2" borderId="53" xfId="0" applyFont="1" applyFill="1" applyBorder="1" applyAlignment="1">
      <alignment horizontal="right" wrapText="1"/>
    </xf>
    <xf numFmtId="0" fontId="10" fillId="2" borderId="54" xfId="0" applyFont="1" applyFill="1" applyBorder="1" applyAlignment="1">
      <alignment horizontal="right" wrapText="1"/>
    </xf>
    <xf numFmtId="0" fontId="10" fillId="2" borderId="55" xfId="0" applyFont="1" applyFill="1" applyBorder="1" applyAlignment="1">
      <alignment horizontal="right" wrapText="1"/>
    </xf>
    <xf numFmtId="164" fontId="10" fillId="2" borderId="2" xfId="0" applyNumberFormat="1" applyFont="1" applyFill="1" applyBorder="1" applyAlignment="1">
      <alignment horizontal="right" wrapText="1"/>
    </xf>
    <xf numFmtId="0" fontId="10" fillId="2" borderId="56" xfId="0" applyFont="1" applyFill="1" applyBorder="1" applyAlignment="1">
      <alignment horizontal="right" wrapText="1"/>
    </xf>
    <xf numFmtId="0" fontId="8" fillId="2" borderId="9" xfId="0" applyFont="1" applyFill="1" applyBorder="1" applyAlignment="1">
      <alignment wrapText="1"/>
    </xf>
    <xf numFmtId="0" fontId="8" fillId="2" borderId="53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 wrapText="1"/>
    </xf>
    <xf numFmtId="0" fontId="8" fillId="2" borderId="17" xfId="0" applyFont="1" applyFill="1" applyBorder="1" applyAlignment="1">
      <alignment horizontal="right" wrapText="1"/>
    </xf>
    <xf numFmtId="164" fontId="8" fillId="2" borderId="16" xfId="0" applyNumberFormat="1" applyFont="1" applyFill="1" applyBorder="1" applyAlignment="1">
      <alignment horizontal="right" wrapText="1"/>
    </xf>
    <xf numFmtId="0" fontId="8" fillId="2" borderId="18" xfId="0" applyFont="1" applyFill="1" applyBorder="1" applyAlignment="1">
      <alignment horizontal="right" wrapText="1"/>
    </xf>
    <xf numFmtId="0" fontId="8" fillId="2" borderId="57" xfId="0" applyFont="1" applyFill="1" applyBorder="1" applyAlignment="1">
      <alignment horizontal="right" wrapText="1"/>
    </xf>
    <xf numFmtId="164" fontId="8" fillId="2" borderId="9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/>
    <xf numFmtId="0" fontId="8" fillId="0" borderId="0" xfId="0" applyNumberFormat="1" applyFont="1"/>
    <xf numFmtId="0" fontId="7" fillId="0" borderId="0" xfId="0" applyNumberFormat="1" applyFont="1" applyFill="1"/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58" xfId="0" applyNumberFormat="1" applyFont="1" applyFill="1" applyBorder="1" applyAlignment="1">
      <alignment horizontal="left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60" xfId="0" applyNumberFormat="1" applyFont="1" applyFill="1" applyBorder="1" applyAlignment="1">
      <alignment horizontal="left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center"/>
    </xf>
    <xf numFmtId="0" fontId="7" fillId="0" borderId="65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66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67" xfId="0" applyNumberFormat="1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15" fillId="0" borderId="6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/>
    <xf numFmtId="0" fontId="15" fillId="0" borderId="0" xfId="0" applyFont="1" applyBorder="1" applyAlignment="1">
      <alignment/>
    </xf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3"/>
  <sheetViews>
    <sheetView tabSelected="1" zoomScale="75" zoomScaleNormal="75" workbookViewId="0" topLeftCell="A21">
      <selection activeCell="A1" sqref="A1:AL42"/>
    </sheetView>
  </sheetViews>
  <sheetFormatPr defaultColWidth="9.140625" defaultRowHeight="15"/>
  <cols>
    <col min="1" max="1" width="3.7109375" style="1" customWidth="1"/>
    <col min="2" max="2" width="20.7109375" style="1" customWidth="1"/>
    <col min="3" max="3" width="5.57421875" style="2" customWidth="1"/>
    <col min="4" max="4" width="7.7109375" style="2" customWidth="1"/>
    <col min="5" max="5" width="5.57421875" style="2" customWidth="1"/>
    <col min="6" max="6" width="8.28125" style="2" customWidth="1"/>
    <col min="7" max="7" width="5.57421875" style="2" customWidth="1"/>
    <col min="8" max="8" width="7.28125" style="2" customWidth="1"/>
    <col min="9" max="9" width="5.57421875" style="2" customWidth="1"/>
    <col min="10" max="10" width="7.7109375" style="2" customWidth="1"/>
    <col min="11" max="12" width="5.57421875" style="3" customWidth="1"/>
    <col min="13" max="13" width="12.00390625" style="3" customWidth="1"/>
    <col min="14" max="14" width="5.57421875" style="2" customWidth="1"/>
    <col min="15" max="15" width="7.421875" style="2" customWidth="1"/>
    <col min="16" max="16" width="5.57421875" style="2" customWidth="1"/>
    <col min="17" max="17" width="8.00390625" style="2" customWidth="1"/>
    <col min="18" max="18" width="5.57421875" style="2" customWidth="1"/>
    <col min="19" max="19" width="7.8515625" style="2" customWidth="1"/>
    <col min="20" max="20" width="5.57421875" style="2" customWidth="1"/>
    <col min="21" max="21" width="9.140625" style="2" customWidth="1"/>
    <col min="22" max="22" width="5.57421875" style="2" customWidth="1"/>
    <col min="23" max="23" width="7.140625" style="2" customWidth="1"/>
    <col min="24" max="24" width="6.28125" style="3" customWidth="1"/>
    <col min="25" max="25" width="8.8515625" style="3" customWidth="1"/>
    <col min="26" max="26" width="5.57421875" style="2" customWidth="1"/>
    <col min="27" max="27" width="8.28125" style="2" customWidth="1"/>
    <col min="28" max="28" width="5.57421875" style="2" customWidth="1"/>
    <col min="29" max="29" width="7.28125" style="2" customWidth="1"/>
    <col min="30" max="30" width="5.57421875" style="3" customWidth="1"/>
    <col min="31" max="32" width="8.28125" style="3" customWidth="1"/>
    <col min="33" max="33" width="5.57421875" style="3" customWidth="1"/>
    <col min="34" max="34" width="11.421875" style="3" customWidth="1"/>
    <col min="35" max="35" width="10.421875" style="2" customWidth="1"/>
    <col min="36" max="36" width="8.00390625" style="4" customWidth="1"/>
    <col min="37" max="37" width="9.8515625" style="2" customWidth="1"/>
    <col min="38" max="256" width="9.140625" style="2" customWidth="1"/>
    <col min="257" max="257" width="3.7109375" style="2" customWidth="1"/>
    <col min="258" max="258" width="20.7109375" style="2" customWidth="1"/>
    <col min="259" max="290" width="5.57421875" style="2" customWidth="1"/>
    <col min="291" max="291" width="6.421875" style="2" customWidth="1"/>
    <col min="292" max="292" width="8.00390625" style="2" customWidth="1"/>
    <col min="293" max="293" width="9.8515625" style="2" customWidth="1"/>
    <col min="294" max="512" width="9.140625" style="2" customWidth="1"/>
    <col min="513" max="513" width="3.7109375" style="2" customWidth="1"/>
    <col min="514" max="514" width="20.7109375" style="2" customWidth="1"/>
    <col min="515" max="546" width="5.57421875" style="2" customWidth="1"/>
    <col min="547" max="547" width="6.421875" style="2" customWidth="1"/>
    <col min="548" max="548" width="8.00390625" style="2" customWidth="1"/>
    <col min="549" max="549" width="9.8515625" style="2" customWidth="1"/>
    <col min="550" max="768" width="9.140625" style="2" customWidth="1"/>
    <col min="769" max="769" width="3.7109375" style="2" customWidth="1"/>
    <col min="770" max="770" width="20.7109375" style="2" customWidth="1"/>
    <col min="771" max="802" width="5.57421875" style="2" customWidth="1"/>
    <col min="803" max="803" width="6.421875" style="2" customWidth="1"/>
    <col min="804" max="804" width="8.00390625" style="2" customWidth="1"/>
    <col min="805" max="805" width="9.8515625" style="2" customWidth="1"/>
    <col min="806" max="1024" width="9.140625" style="2" customWidth="1"/>
    <col min="1025" max="1025" width="3.7109375" style="2" customWidth="1"/>
    <col min="1026" max="1026" width="20.7109375" style="2" customWidth="1"/>
    <col min="1027" max="1058" width="5.57421875" style="2" customWidth="1"/>
    <col min="1059" max="1059" width="6.421875" style="2" customWidth="1"/>
    <col min="1060" max="1060" width="8.00390625" style="2" customWidth="1"/>
    <col min="1061" max="1061" width="9.8515625" style="2" customWidth="1"/>
    <col min="1062" max="1280" width="9.140625" style="2" customWidth="1"/>
    <col min="1281" max="1281" width="3.7109375" style="2" customWidth="1"/>
    <col min="1282" max="1282" width="20.7109375" style="2" customWidth="1"/>
    <col min="1283" max="1314" width="5.57421875" style="2" customWidth="1"/>
    <col min="1315" max="1315" width="6.421875" style="2" customWidth="1"/>
    <col min="1316" max="1316" width="8.00390625" style="2" customWidth="1"/>
    <col min="1317" max="1317" width="9.8515625" style="2" customWidth="1"/>
    <col min="1318" max="1536" width="9.140625" style="2" customWidth="1"/>
    <col min="1537" max="1537" width="3.7109375" style="2" customWidth="1"/>
    <col min="1538" max="1538" width="20.7109375" style="2" customWidth="1"/>
    <col min="1539" max="1570" width="5.57421875" style="2" customWidth="1"/>
    <col min="1571" max="1571" width="6.421875" style="2" customWidth="1"/>
    <col min="1572" max="1572" width="8.00390625" style="2" customWidth="1"/>
    <col min="1573" max="1573" width="9.8515625" style="2" customWidth="1"/>
    <col min="1574" max="1792" width="9.140625" style="2" customWidth="1"/>
    <col min="1793" max="1793" width="3.7109375" style="2" customWidth="1"/>
    <col min="1794" max="1794" width="20.7109375" style="2" customWidth="1"/>
    <col min="1795" max="1826" width="5.57421875" style="2" customWidth="1"/>
    <col min="1827" max="1827" width="6.421875" style="2" customWidth="1"/>
    <col min="1828" max="1828" width="8.00390625" style="2" customWidth="1"/>
    <col min="1829" max="1829" width="9.8515625" style="2" customWidth="1"/>
    <col min="1830" max="2048" width="9.140625" style="2" customWidth="1"/>
    <col min="2049" max="2049" width="3.7109375" style="2" customWidth="1"/>
    <col min="2050" max="2050" width="20.7109375" style="2" customWidth="1"/>
    <col min="2051" max="2082" width="5.57421875" style="2" customWidth="1"/>
    <col min="2083" max="2083" width="6.421875" style="2" customWidth="1"/>
    <col min="2084" max="2084" width="8.00390625" style="2" customWidth="1"/>
    <col min="2085" max="2085" width="9.8515625" style="2" customWidth="1"/>
    <col min="2086" max="2304" width="9.140625" style="2" customWidth="1"/>
    <col min="2305" max="2305" width="3.7109375" style="2" customWidth="1"/>
    <col min="2306" max="2306" width="20.7109375" style="2" customWidth="1"/>
    <col min="2307" max="2338" width="5.57421875" style="2" customWidth="1"/>
    <col min="2339" max="2339" width="6.421875" style="2" customWidth="1"/>
    <col min="2340" max="2340" width="8.00390625" style="2" customWidth="1"/>
    <col min="2341" max="2341" width="9.8515625" style="2" customWidth="1"/>
    <col min="2342" max="2560" width="9.140625" style="2" customWidth="1"/>
    <col min="2561" max="2561" width="3.7109375" style="2" customWidth="1"/>
    <col min="2562" max="2562" width="20.7109375" style="2" customWidth="1"/>
    <col min="2563" max="2594" width="5.57421875" style="2" customWidth="1"/>
    <col min="2595" max="2595" width="6.421875" style="2" customWidth="1"/>
    <col min="2596" max="2596" width="8.00390625" style="2" customWidth="1"/>
    <col min="2597" max="2597" width="9.8515625" style="2" customWidth="1"/>
    <col min="2598" max="2816" width="9.140625" style="2" customWidth="1"/>
    <col min="2817" max="2817" width="3.7109375" style="2" customWidth="1"/>
    <col min="2818" max="2818" width="20.7109375" style="2" customWidth="1"/>
    <col min="2819" max="2850" width="5.57421875" style="2" customWidth="1"/>
    <col min="2851" max="2851" width="6.421875" style="2" customWidth="1"/>
    <col min="2852" max="2852" width="8.00390625" style="2" customWidth="1"/>
    <col min="2853" max="2853" width="9.8515625" style="2" customWidth="1"/>
    <col min="2854" max="3072" width="9.140625" style="2" customWidth="1"/>
    <col min="3073" max="3073" width="3.7109375" style="2" customWidth="1"/>
    <col min="3074" max="3074" width="20.7109375" style="2" customWidth="1"/>
    <col min="3075" max="3106" width="5.57421875" style="2" customWidth="1"/>
    <col min="3107" max="3107" width="6.421875" style="2" customWidth="1"/>
    <col min="3108" max="3108" width="8.00390625" style="2" customWidth="1"/>
    <col min="3109" max="3109" width="9.8515625" style="2" customWidth="1"/>
    <col min="3110" max="3328" width="9.140625" style="2" customWidth="1"/>
    <col min="3329" max="3329" width="3.7109375" style="2" customWidth="1"/>
    <col min="3330" max="3330" width="20.7109375" style="2" customWidth="1"/>
    <col min="3331" max="3362" width="5.57421875" style="2" customWidth="1"/>
    <col min="3363" max="3363" width="6.421875" style="2" customWidth="1"/>
    <col min="3364" max="3364" width="8.00390625" style="2" customWidth="1"/>
    <col min="3365" max="3365" width="9.8515625" style="2" customWidth="1"/>
    <col min="3366" max="3584" width="9.140625" style="2" customWidth="1"/>
    <col min="3585" max="3585" width="3.7109375" style="2" customWidth="1"/>
    <col min="3586" max="3586" width="20.7109375" style="2" customWidth="1"/>
    <col min="3587" max="3618" width="5.57421875" style="2" customWidth="1"/>
    <col min="3619" max="3619" width="6.421875" style="2" customWidth="1"/>
    <col min="3620" max="3620" width="8.00390625" style="2" customWidth="1"/>
    <col min="3621" max="3621" width="9.8515625" style="2" customWidth="1"/>
    <col min="3622" max="3840" width="9.140625" style="2" customWidth="1"/>
    <col min="3841" max="3841" width="3.7109375" style="2" customWidth="1"/>
    <col min="3842" max="3842" width="20.7109375" style="2" customWidth="1"/>
    <col min="3843" max="3874" width="5.57421875" style="2" customWidth="1"/>
    <col min="3875" max="3875" width="6.421875" style="2" customWidth="1"/>
    <col min="3876" max="3876" width="8.00390625" style="2" customWidth="1"/>
    <col min="3877" max="3877" width="9.8515625" style="2" customWidth="1"/>
    <col min="3878" max="4096" width="9.140625" style="2" customWidth="1"/>
    <col min="4097" max="4097" width="3.7109375" style="2" customWidth="1"/>
    <col min="4098" max="4098" width="20.7109375" style="2" customWidth="1"/>
    <col min="4099" max="4130" width="5.57421875" style="2" customWidth="1"/>
    <col min="4131" max="4131" width="6.421875" style="2" customWidth="1"/>
    <col min="4132" max="4132" width="8.00390625" style="2" customWidth="1"/>
    <col min="4133" max="4133" width="9.8515625" style="2" customWidth="1"/>
    <col min="4134" max="4352" width="9.140625" style="2" customWidth="1"/>
    <col min="4353" max="4353" width="3.7109375" style="2" customWidth="1"/>
    <col min="4354" max="4354" width="20.7109375" style="2" customWidth="1"/>
    <col min="4355" max="4386" width="5.57421875" style="2" customWidth="1"/>
    <col min="4387" max="4387" width="6.421875" style="2" customWidth="1"/>
    <col min="4388" max="4388" width="8.00390625" style="2" customWidth="1"/>
    <col min="4389" max="4389" width="9.8515625" style="2" customWidth="1"/>
    <col min="4390" max="4608" width="9.140625" style="2" customWidth="1"/>
    <col min="4609" max="4609" width="3.7109375" style="2" customWidth="1"/>
    <col min="4610" max="4610" width="20.7109375" style="2" customWidth="1"/>
    <col min="4611" max="4642" width="5.57421875" style="2" customWidth="1"/>
    <col min="4643" max="4643" width="6.421875" style="2" customWidth="1"/>
    <col min="4644" max="4644" width="8.00390625" style="2" customWidth="1"/>
    <col min="4645" max="4645" width="9.8515625" style="2" customWidth="1"/>
    <col min="4646" max="4864" width="9.140625" style="2" customWidth="1"/>
    <col min="4865" max="4865" width="3.7109375" style="2" customWidth="1"/>
    <col min="4866" max="4866" width="20.7109375" style="2" customWidth="1"/>
    <col min="4867" max="4898" width="5.57421875" style="2" customWidth="1"/>
    <col min="4899" max="4899" width="6.421875" style="2" customWidth="1"/>
    <col min="4900" max="4900" width="8.00390625" style="2" customWidth="1"/>
    <col min="4901" max="4901" width="9.8515625" style="2" customWidth="1"/>
    <col min="4902" max="5120" width="9.140625" style="2" customWidth="1"/>
    <col min="5121" max="5121" width="3.7109375" style="2" customWidth="1"/>
    <col min="5122" max="5122" width="20.7109375" style="2" customWidth="1"/>
    <col min="5123" max="5154" width="5.57421875" style="2" customWidth="1"/>
    <col min="5155" max="5155" width="6.421875" style="2" customWidth="1"/>
    <col min="5156" max="5156" width="8.00390625" style="2" customWidth="1"/>
    <col min="5157" max="5157" width="9.8515625" style="2" customWidth="1"/>
    <col min="5158" max="5376" width="9.140625" style="2" customWidth="1"/>
    <col min="5377" max="5377" width="3.7109375" style="2" customWidth="1"/>
    <col min="5378" max="5378" width="20.7109375" style="2" customWidth="1"/>
    <col min="5379" max="5410" width="5.57421875" style="2" customWidth="1"/>
    <col min="5411" max="5411" width="6.421875" style="2" customWidth="1"/>
    <col min="5412" max="5412" width="8.00390625" style="2" customWidth="1"/>
    <col min="5413" max="5413" width="9.8515625" style="2" customWidth="1"/>
    <col min="5414" max="5632" width="9.140625" style="2" customWidth="1"/>
    <col min="5633" max="5633" width="3.7109375" style="2" customWidth="1"/>
    <col min="5634" max="5634" width="20.7109375" style="2" customWidth="1"/>
    <col min="5635" max="5666" width="5.57421875" style="2" customWidth="1"/>
    <col min="5667" max="5667" width="6.421875" style="2" customWidth="1"/>
    <col min="5668" max="5668" width="8.00390625" style="2" customWidth="1"/>
    <col min="5669" max="5669" width="9.8515625" style="2" customWidth="1"/>
    <col min="5670" max="5888" width="9.140625" style="2" customWidth="1"/>
    <col min="5889" max="5889" width="3.7109375" style="2" customWidth="1"/>
    <col min="5890" max="5890" width="20.7109375" style="2" customWidth="1"/>
    <col min="5891" max="5922" width="5.57421875" style="2" customWidth="1"/>
    <col min="5923" max="5923" width="6.421875" style="2" customWidth="1"/>
    <col min="5924" max="5924" width="8.00390625" style="2" customWidth="1"/>
    <col min="5925" max="5925" width="9.8515625" style="2" customWidth="1"/>
    <col min="5926" max="6144" width="9.140625" style="2" customWidth="1"/>
    <col min="6145" max="6145" width="3.7109375" style="2" customWidth="1"/>
    <col min="6146" max="6146" width="20.7109375" style="2" customWidth="1"/>
    <col min="6147" max="6178" width="5.57421875" style="2" customWidth="1"/>
    <col min="6179" max="6179" width="6.421875" style="2" customWidth="1"/>
    <col min="6180" max="6180" width="8.00390625" style="2" customWidth="1"/>
    <col min="6181" max="6181" width="9.8515625" style="2" customWidth="1"/>
    <col min="6182" max="6400" width="9.140625" style="2" customWidth="1"/>
    <col min="6401" max="6401" width="3.7109375" style="2" customWidth="1"/>
    <col min="6402" max="6402" width="20.7109375" style="2" customWidth="1"/>
    <col min="6403" max="6434" width="5.57421875" style="2" customWidth="1"/>
    <col min="6435" max="6435" width="6.421875" style="2" customWidth="1"/>
    <col min="6436" max="6436" width="8.00390625" style="2" customWidth="1"/>
    <col min="6437" max="6437" width="9.8515625" style="2" customWidth="1"/>
    <col min="6438" max="6656" width="9.140625" style="2" customWidth="1"/>
    <col min="6657" max="6657" width="3.7109375" style="2" customWidth="1"/>
    <col min="6658" max="6658" width="20.7109375" style="2" customWidth="1"/>
    <col min="6659" max="6690" width="5.57421875" style="2" customWidth="1"/>
    <col min="6691" max="6691" width="6.421875" style="2" customWidth="1"/>
    <col min="6692" max="6692" width="8.00390625" style="2" customWidth="1"/>
    <col min="6693" max="6693" width="9.8515625" style="2" customWidth="1"/>
    <col min="6694" max="6912" width="9.140625" style="2" customWidth="1"/>
    <col min="6913" max="6913" width="3.7109375" style="2" customWidth="1"/>
    <col min="6914" max="6914" width="20.7109375" style="2" customWidth="1"/>
    <col min="6915" max="6946" width="5.57421875" style="2" customWidth="1"/>
    <col min="6947" max="6947" width="6.421875" style="2" customWidth="1"/>
    <col min="6948" max="6948" width="8.00390625" style="2" customWidth="1"/>
    <col min="6949" max="6949" width="9.8515625" style="2" customWidth="1"/>
    <col min="6950" max="7168" width="9.140625" style="2" customWidth="1"/>
    <col min="7169" max="7169" width="3.7109375" style="2" customWidth="1"/>
    <col min="7170" max="7170" width="20.7109375" style="2" customWidth="1"/>
    <col min="7171" max="7202" width="5.57421875" style="2" customWidth="1"/>
    <col min="7203" max="7203" width="6.421875" style="2" customWidth="1"/>
    <col min="7204" max="7204" width="8.00390625" style="2" customWidth="1"/>
    <col min="7205" max="7205" width="9.8515625" style="2" customWidth="1"/>
    <col min="7206" max="7424" width="9.140625" style="2" customWidth="1"/>
    <col min="7425" max="7425" width="3.7109375" style="2" customWidth="1"/>
    <col min="7426" max="7426" width="20.7109375" style="2" customWidth="1"/>
    <col min="7427" max="7458" width="5.57421875" style="2" customWidth="1"/>
    <col min="7459" max="7459" width="6.421875" style="2" customWidth="1"/>
    <col min="7460" max="7460" width="8.00390625" style="2" customWidth="1"/>
    <col min="7461" max="7461" width="9.8515625" style="2" customWidth="1"/>
    <col min="7462" max="7680" width="9.140625" style="2" customWidth="1"/>
    <col min="7681" max="7681" width="3.7109375" style="2" customWidth="1"/>
    <col min="7682" max="7682" width="20.7109375" style="2" customWidth="1"/>
    <col min="7683" max="7714" width="5.57421875" style="2" customWidth="1"/>
    <col min="7715" max="7715" width="6.421875" style="2" customWidth="1"/>
    <col min="7716" max="7716" width="8.00390625" style="2" customWidth="1"/>
    <col min="7717" max="7717" width="9.8515625" style="2" customWidth="1"/>
    <col min="7718" max="7936" width="9.140625" style="2" customWidth="1"/>
    <col min="7937" max="7937" width="3.7109375" style="2" customWidth="1"/>
    <col min="7938" max="7938" width="20.7109375" style="2" customWidth="1"/>
    <col min="7939" max="7970" width="5.57421875" style="2" customWidth="1"/>
    <col min="7971" max="7971" width="6.421875" style="2" customWidth="1"/>
    <col min="7972" max="7972" width="8.00390625" style="2" customWidth="1"/>
    <col min="7973" max="7973" width="9.8515625" style="2" customWidth="1"/>
    <col min="7974" max="8192" width="9.140625" style="2" customWidth="1"/>
    <col min="8193" max="8193" width="3.7109375" style="2" customWidth="1"/>
    <col min="8194" max="8194" width="20.7109375" style="2" customWidth="1"/>
    <col min="8195" max="8226" width="5.57421875" style="2" customWidth="1"/>
    <col min="8227" max="8227" width="6.421875" style="2" customWidth="1"/>
    <col min="8228" max="8228" width="8.00390625" style="2" customWidth="1"/>
    <col min="8229" max="8229" width="9.8515625" style="2" customWidth="1"/>
    <col min="8230" max="8448" width="9.140625" style="2" customWidth="1"/>
    <col min="8449" max="8449" width="3.7109375" style="2" customWidth="1"/>
    <col min="8450" max="8450" width="20.7109375" style="2" customWidth="1"/>
    <col min="8451" max="8482" width="5.57421875" style="2" customWidth="1"/>
    <col min="8483" max="8483" width="6.421875" style="2" customWidth="1"/>
    <col min="8484" max="8484" width="8.00390625" style="2" customWidth="1"/>
    <col min="8485" max="8485" width="9.8515625" style="2" customWidth="1"/>
    <col min="8486" max="8704" width="9.140625" style="2" customWidth="1"/>
    <col min="8705" max="8705" width="3.7109375" style="2" customWidth="1"/>
    <col min="8706" max="8706" width="20.7109375" style="2" customWidth="1"/>
    <col min="8707" max="8738" width="5.57421875" style="2" customWidth="1"/>
    <col min="8739" max="8739" width="6.421875" style="2" customWidth="1"/>
    <col min="8740" max="8740" width="8.00390625" style="2" customWidth="1"/>
    <col min="8741" max="8741" width="9.8515625" style="2" customWidth="1"/>
    <col min="8742" max="8960" width="9.140625" style="2" customWidth="1"/>
    <col min="8961" max="8961" width="3.7109375" style="2" customWidth="1"/>
    <col min="8962" max="8962" width="20.7109375" style="2" customWidth="1"/>
    <col min="8963" max="8994" width="5.57421875" style="2" customWidth="1"/>
    <col min="8995" max="8995" width="6.421875" style="2" customWidth="1"/>
    <col min="8996" max="8996" width="8.00390625" style="2" customWidth="1"/>
    <col min="8997" max="8997" width="9.8515625" style="2" customWidth="1"/>
    <col min="8998" max="9216" width="9.140625" style="2" customWidth="1"/>
    <col min="9217" max="9217" width="3.7109375" style="2" customWidth="1"/>
    <col min="9218" max="9218" width="20.7109375" style="2" customWidth="1"/>
    <col min="9219" max="9250" width="5.57421875" style="2" customWidth="1"/>
    <col min="9251" max="9251" width="6.421875" style="2" customWidth="1"/>
    <col min="9252" max="9252" width="8.00390625" style="2" customWidth="1"/>
    <col min="9253" max="9253" width="9.8515625" style="2" customWidth="1"/>
    <col min="9254" max="9472" width="9.140625" style="2" customWidth="1"/>
    <col min="9473" max="9473" width="3.7109375" style="2" customWidth="1"/>
    <col min="9474" max="9474" width="20.7109375" style="2" customWidth="1"/>
    <col min="9475" max="9506" width="5.57421875" style="2" customWidth="1"/>
    <col min="9507" max="9507" width="6.421875" style="2" customWidth="1"/>
    <col min="9508" max="9508" width="8.00390625" style="2" customWidth="1"/>
    <col min="9509" max="9509" width="9.8515625" style="2" customWidth="1"/>
    <col min="9510" max="9728" width="9.140625" style="2" customWidth="1"/>
    <col min="9729" max="9729" width="3.7109375" style="2" customWidth="1"/>
    <col min="9730" max="9730" width="20.7109375" style="2" customWidth="1"/>
    <col min="9731" max="9762" width="5.57421875" style="2" customWidth="1"/>
    <col min="9763" max="9763" width="6.421875" style="2" customWidth="1"/>
    <col min="9764" max="9764" width="8.00390625" style="2" customWidth="1"/>
    <col min="9765" max="9765" width="9.8515625" style="2" customWidth="1"/>
    <col min="9766" max="9984" width="9.140625" style="2" customWidth="1"/>
    <col min="9985" max="9985" width="3.7109375" style="2" customWidth="1"/>
    <col min="9986" max="9986" width="20.7109375" style="2" customWidth="1"/>
    <col min="9987" max="10018" width="5.57421875" style="2" customWidth="1"/>
    <col min="10019" max="10019" width="6.421875" style="2" customWidth="1"/>
    <col min="10020" max="10020" width="8.00390625" style="2" customWidth="1"/>
    <col min="10021" max="10021" width="9.8515625" style="2" customWidth="1"/>
    <col min="10022" max="10240" width="9.140625" style="2" customWidth="1"/>
    <col min="10241" max="10241" width="3.7109375" style="2" customWidth="1"/>
    <col min="10242" max="10242" width="20.7109375" style="2" customWidth="1"/>
    <col min="10243" max="10274" width="5.57421875" style="2" customWidth="1"/>
    <col min="10275" max="10275" width="6.421875" style="2" customWidth="1"/>
    <col min="10276" max="10276" width="8.00390625" style="2" customWidth="1"/>
    <col min="10277" max="10277" width="9.8515625" style="2" customWidth="1"/>
    <col min="10278" max="10496" width="9.140625" style="2" customWidth="1"/>
    <col min="10497" max="10497" width="3.7109375" style="2" customWidth="1"/>
    <col min="10498" max="10498" width="20.7109375" style="2" customWidth="1"/>
    <col min="10499" max="10530" width="5.57421875" style="2" customWidth="1"/>
    <col min="10531" max="10531" width="6.421875" style="2" customWidth="1"/>
    <col min="10532" max="10532" width="8.00390625" style="2" customWidth="1"/>
    <col min="10533" max="10533" width="9.8515625" style="2" customWidth="1"/>
    <col min="10534" max="10752" width="9.140625" style="2" customWidth="1"/>
    <col min="10753" max="10753" width="3.7109375" style="2" customWidth="1"/>
    <col min="10754" max="10754" width="20.7109375" style="2" customWidth="1"/>
    <col min="10755" max="10786" width="5.57421875" style="2" customWidth="1"/>
    <col min="10787" max="10787" width="6.421875" style="2" customWidth="1"/>
    <col min="10788" max="10788" width="8.00390625" style="2" customWidth="1"/>
    <col min="10789" max="10789" width="9.8515625" style="2" customWidth="1"/>
    <col min="10790" max="11008" width="9.140625" style="2" customWidth="1"/>
    <col min="11009" max="11009" width="3.7109375" style="2" customWidth="1"/>
    <col min="11010" max="11010" width="20.7109375" style="2" customWidth="1"/>
    <col min="11011" max="11042" width="5.57421875" style="2" customWidth="1"/>
    <col min="11043" max="11043" width="6.421875" style="2" customWidth="1"/>
    <col min="11044" max="11044" width="8.00390625" style="2" customWidth="1"/>
    <col min="11045" max="11045" width="9.8515625" style="2" customWidth="1"/>
    <col min="11046" max="11264" width="9.140625" style="2" customWidth="1"/>
    <col min="11265" max="11265" width="3.7109375" style="2" customWidth="1"/>
    <col min="11266" max="11266" width="20.7109375" style="2" customWidth="1"/>
    <col min="11267" max="11298" width="5.57421875" style="2" customWidth="1"/>
    <col min="11299" max="11299" width="6.421875" style="2" customWidth="1"/>
    <col min="11300" max="11300" width="8.00390625" style="2" customWidth="1"/>
    <col min="11301" max="11301" width="9.8515625" style="2" customWidth="1"/>
    <col min="11302" max="11520" width="9.140625" style="2" customWidth="1"/>
    <col min="11521" max="11521" width="3.7109375" style="2" customWidth="1"/>
    <col min="11522" max="11522" width="20.7109375" style="2" customWidth="1"/>
    <col min="11523" max="11554" width="5.57421875" style="2" customWidth="1"/>
    <col min="11555" max="11555" width="6.421875" style="2" customWidth="1"/>
    <col min="11556" max="11556" width="8.00390625" style="2" customWidth="1"/>
    <col min="11557" max="11557" width="9.8515625" style="2" customWidth="1"/>
    <col min="11558" max="11776" width="9.140625" style="2" customWidth="1"/>
    <col min="11777" max="11777" width="3.7109375" style="2" customWidth="1"/>
    <col min="11778" max="11778" width="20.7109375" style="2" customWidth="1"/>
    <col min="11779" max="11810" width="5.57421875" style="2" customWidth="1"/>
    <col min="11811" max="11811" width="6.421875" style="2" customWidth="1"/>
    <col min="11812" max="11812" width="8.00390625" style="2" customWidth="1"/>
    <col min="11813" max="11813" width="9.8515625" style="2" customWidth="1"/>
    <col min="11814" max="12032" width="9.140625" style="2" customWidth="1"/>
    <col min="12033" max="12033" width="3.7109375" style="2" customWidth="1"/>
    <col min="12034" max="12034" width="20.7109375" style="2" customWidth="1"/>
    <col min="12035" max="12066" width="5.57421875" style="2" customWidth="1"/>
    <col min="12067" max="12067" width="6.421875" style="2" customWidth="1"/>
    <col min="12068" max="12068" width="8.00390625" style="2" customWidth="1"/>
    <col min="12069" max="12069" width="9.8515625" style="2" customWidth="1"/>
    <col min="12070" max="12288" width="9.140625" style="2" customWidth="1"/>
    <col min="12289" max="12289" width="3.7109375" style="2" customWidth="1"/>
    <col min="12290" max="12290" width="20.7109375" style="2" customWidth="1"/>
    <col min="12291" max="12322" width="5.57421875" style="2" customWidth="1"/>
    <col min="12323" max="12323" width="6.421875" style="2" customWidth="1"/>
    <col min="12324" max="12324" width="8.00390625" style="2" customWidth="1"/>
    <col min="12325" max="12325" width="9.8515625" style="2" customWidth="1"/>
    <col min="12326" max="12544" width="9.140625" style="2" customWidth="1"/>
    <col min="12545" max="12545" width="3.7109375" style="2" customWidth="1"/>
    <col min="12546" max="12546" width="20.7109375" style="2" customWidth="1"/>
    <col min="12547" max="12578" width="5.57421875" style="2" customWidth="1"/>
    <col min="12579" max="12579" width="6.421875" style="2" customWidth="1"/>
    <col min="12580" max="12580" width="8.00390625" style="2" customWidth="1"/>
    <col min="12581" max="12581" width="9.8515625" style="2" customWidth="1"/>
    <col min="12582" max="12800" width="9.140625" style="2" customWidth="1"/>
    <col min="12801" max="12801" width="3.7109375" style="2" customWidth="1"/>
    <col min="12802" max="12802" width="20.7109375" style="2" customWidth="1"/>
    <col min="12803" max="12834" width="5.57421875" style="2" customWidth="1"/>
    <col min="12835" max="12835" width="6.421875" style="2" customWidth="1"/>
    <col min="12836" max="12836" width="8.00390625" style="2" customWidth="1"/>
    <col min="12837" max="12837" width="9.8515625" style="2" customWidth="1"/>
    <col min="12838" max="13056" width="9.140625" style="2" customWidth="1"/>
    <col min="13057" max="13057" width="3.7109375" style="2" customWidth="1"/>
    <col min="13058" max="13058" width="20.7109375" style="2" customWidth="1"/>
    <col min="13059" max="13090" width="5.57421875" style="2" customWidth="1"/>
    <col min="13091" max="13091" width="6.421875" style="2" customWidth="1"/>
    <col min="13092" max="13092" width="8.00390625" style="2" customWidth="1"/>
    <col min="13093" max="13093" width="9.8515625" style="2" customWidth="1"/>
    <col min="13094" max="13312" width="9.140625" style="2" customWidth="1"/>
    <col min="13313" max="13313" width="3.7109375" style="2" customWidth="1"/>
    <col min="13314" max="13314" width="20.7109375" style="2" customWidth="1"/>
    <col min="13315" max="13346" width="5.57421875" style="2" customWidth="1"/>
    <col min="13347" max="13347" width="6.421875" style="2" customWidth="1"/>
    <col min="13348" max="13348" width="8.00390625" style="2" customWidth="1"/>
    <col min="13349" max="13349" width="9.8515625" style="2" customWidth="1"/>
    <col min="13350" max="13568" width="9.140625" style="2" customWidth="1"/>
    <col min="13569" max="13569" width="3.7109375" style="2" customWidth="1"/>
    <col min="13570" max="13570" width="20.7109375" style="2" customWidth="1"/>
    <col min="13571" max="13602" width="5.57421875" style="2" customWidth="1"/>
    <col min="13603" max="13603" width="6.421875" style="2" customWidth="1"/>
    <col min="13604" max="13604" width="8.00390625" style="2" customWidth="1"/>
    <col min="13605" max="13605" width="9.8515625" style="2" customWidth="1"/>
    <col min="13606" max="13824" width="9.140625" style="2" customWidth="1"/>
    <col min="13825" max="13825" width="3.7109375" style="2" customWidth="1"/>
    <col min="13826" max="13826" width="20.7109375" style="2" customWidth="1"/>
    <col min="13827" max="13858" width="5.57421875" style="2" customWidth="1"/>
    <col min="13859" max="13859" width="6.421875" style="2" customWidth="1"/>
    <col min="13860" max="13860" width="8.00390625" style="2" customWidth="1"/>
    <col min="13861" max="13861" width="9.8515625" style="2" customWidth="1"/>
    <col min="13862" max="14080" width="9.140625" style="2" customWidth="1"/>
    <col min="14081" max="14081" width="3.7109375" style="2" customWidth="1"/>
    <col min="14082" max="14082" width="20.7109375" style="2" customWidth="1"/>
    <col min="14083" max="14114" width="5.57421875" style="2" customWidth="1"/>
    <col min="14115" max="14115" width="6.421875" style="2" customWidth="1"/>
    <col min="14116" max="14116" width="8.00390625" style="2" customWidth="1"/>
    <col min="14117" max="14117" width="9.8515625" style="2" customWidth="1"/>
    <col min="14118" max="14336" width="9.140625" style="2" customWidth="1"/>
    <col min="14337" max="14337" width="3.7109375" style="2" customWidth="1"/>
    <col min="14338" max="14338" width="20.7109375" style="2" customWidth="1"/>
    <col min="14339" max="14370" width="5.57421875" style="2" customWidth="1"/>
    <col min="14371" max="14371" width="6.421875" style="2" customWidth="1"/>
    <col min="14372" max="14372" width="8.00390625" style="2" customWidth="1"/>
    <col min="14373" max="14373" width="9.8515625" style="2" customWidth="1"/>
    <col min="14374" max="14592" width="9.140625" style="2" customWidth="1"/>
    <col min="14593" max="14593" width="3.7109375" style="2" customWidth="1"/>
    <col min="14594" max="14594" width="20.7109375" style="2" customWidth="1"/>
    <col min="14595" max="14626" width="5.57421875" style="2" customWidth="1"/>
    <col min="14627" max="14627" width="6.421875" style="2" customWidth="1"/>
    <col min="14628" max="14628" width="8.00390625" style="2" customWidth="1"/>
    <col min="14629" max="14629" width="9.8515625" style="2" customWidth="1"/>
    <col min="14630" max="14848" width="9.140625" style="2" customWidth="1"/>
    <col min="14849" max="14849" width="3.7109375" style="2" customWidth="1"/>
    <col min="14850" max="14850" width="20.7109375" style="2" customWidth="1"/>
    <col min="14851" max="14882" width="5.57421875" style="2" customWidth="1"/>
    <col min="14883" max="14883" width="6.421875" style="2" customWidth="1"/>
    <col min="14884" max="14884" width="8.00390625" style="2" customWidth="1"/>
    <col min="14885" max="14885" width="9.8515625" style="2" customWidth="1"/>
    <col min="14886" max="15104" width="9.140625" style="2" customWidth="1"/>
    <col min="15105" max="15105" width="3.7109375" style="2" customWidth="1"/>
    <col min="15106" max="15106" width="20.7109375" style="2" customWidth="1"/>
    <col min="15107" max="15138" width="5.57421875" style="2" customWidth="1"/>
    <col min="15139" max="15139" width="6.421875" style="2" customWidth="1"/>
    <col min="15140" max="15140" width="8.00390625" style="2" customWidth="1"/>
    <col min="15141" max="15141" width="9.8515625" style="2" customWidth="1"/>
    <col min="15142" max="15360" width="9.140625" style="2" customWidth="1"/>
    <col min="15361" max="15361" width="3.7109375" style="2" customWidth="1"/>
    <col min="15362" max="15362" width="20.7109375" style="2" customWidth="1"/>
    <col min="15363" max="15394" width="5.57421875" style="2" customWidth="1"/>
    <col min="15395" max="15395" width="6.421875" style="2" customWidth="1"/>
    <col min="15396" max="15396" width="8.00390625" style="2" customWidth="1"/>
    <col min="15397" max="15397" width="9.8515625" style="2" customWidth="1"/>
    <col min="15398" max="15616" width="9.140625" style="2" customWidth="1"/>
    <col min="15617" max="15617" width="3.7109375" style="2" customWidth="1"/>
    <col min="15618" max="15618" width="20.7109375" style="2" customWidth="1"/>
    <col min="15619" max="15650" width="5.57421875" style="2" customWidth="1"/>
    <col min="15651" max="15651" width="6.421875" style="2" customWidth="1"/>
    <col min="15652" max="15652" width="8.00390625" style="2" customWidth="1"/>
    <col min="15653" max="15653" width="9.8515625" style="2" customWidth="1"/>
    <col min="15654" max="15872" width="9.140625" style="2" customWidth="1"/>
    <col min="15873" max="15873" width="3.7109375" style="2" customWidth="1"/>
    <col min="15874" max="15874" width="20.7109375" style="2" customWidth="1"/>
    <col min="15875" max="15906" width="5.57421875" style="2" customWidth="1"/>
    <col min="15907" max="15907" width="6.421875" style="2" customWidth="1"/>
    <col min="15908" max="15908" width="8.00390625" style="2" customWidth="1"/>
    <col min="15909" max="15909" width="9.8515625" style="2" customWidth="1"/>
    <col min="15910" max="16128" width="9.140625" style="2" customWidth="1"/>
    <col min="16129" max="16129" width="3.7109375" style="2" customWidth="1"/>
    <col min="16130" max="16130" width="20.7109375" style="2" customWidth="1"/>
    <col min="16131" max="16162" width="5.57421875" style="2" customWidth="1"/>
    <col min="16163" max="16163" width="6.421875" style="2" customWidth="1"/>
    <col min="16164" max="16164" width="8.00390625" style="2" customWidth="1"/>
    <col min="16165" max="16165" width="9.8515625" style="2" customWidth="1"/>
    <col min="16166" max="16384" width="9.140625" style="2" customWidth="1"/>
  </cols>
  <sheetData>
    <row r="1" spans="1:37" ht="23.25">
      <c r="A1" s="11"/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  <c r="Y1" s="12"/>
      <c r="Z1" s="11"/>
      <c r="AA1" s="11"/>
      <c r="AB1" s="11"/>
      <c r="AC1" s="11"/>
      <c r="AD1" s="12"/>
      <c r="AE1" s="12"/>
      <c r="AF1" s="12"/>
      <c r="AG1" s="13" t="s">
        <v>58</v>
      </c>
      <c r="AH1" s="12"/>
      <c r="AI1" s="11"/>
      <c r="AJ1" s="14"/>
      <c r="AK1" s="11"/>
    </row>
    <row r="2" spans="1:37" ht="23.25">
      <c r="A2" s="15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  <c r="Y2" s="12"/>
      <c r="Z2" s="11"/>
      <c r="AA2" s="11"/>
      <c r="AB2" s="11"/>
      <c r="AC2" s="11"/>
      <c r="AD2" s="12"/>
      <c r="AE2" s="12"/>
      <c r="AF2" s="12"/>
      <c r="AG2" s="11" t="s">
        <v>59</v>
      </c>
      <c r="AH2" s="12"/>
      <c r="AI2" s="11"/>
      <c r="AJ2" s="14"/>
      <c r="AK2" s="11"/>
    </row>
    <row r="3" spans="1:37" ht="23.25">
      <c r="A3" s="15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2"/>
      <c r="Z3" s="11"/>
      <c r="AA3" s="11"/>
      <c r="AB3" s="11"/>
      <c r="AC3" s="11"/>
      <c r="AD3" s="12"/>
      <c r="AE3" s="12"/>
      <c r="AF3" s="12"/>
      <c r="AG3" s="11" t="s">
        <v>60</v>
      </c>
      <c r="AH3" s="12"/>
      <c r="AI3" s="11"/>
      <c r="AJ3" s="14"/>
      <c r="AK3" s="11"/>
    </row>
    <row r="4" spans="1:37" ht="23.25">
      <c r="A4" s="15"/>
      <c r="B4" s="11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  <c r="Y4" s="12"/>
      <c r="Z4" s="11"/>
      <c r="AA4" s="11"/>
      <c r="AB4" s="11"/>
      <c r="AC4" s="11"/>
      <c r="AD4" s="12"/>
      <c r="AE4" s="12"/>
      <c r="AF4" s="12"/>
      <c r="AG4" s="11"/>
      <c r="AH4" s="12"/>
      <c r="AI4" s="11"/>
      <c r="AJ4" s="14"/>
      <c r="AK4" s="11"/>
    </row>
    <row r="5" spans="1:37" ht="23.2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1"/>
    </row>
    <row r="6" spans="1:37" ht="23.25">
      <c r="A6" s="17" t="s">
        <v>57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1"/>
    </row>
    <row r="7" spans="1:37" ht="24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1"/>
    </row>
    <row r="8" spans="1:37" s="1" customFormat="1" ht="23.25">
      <c r="A8" s="19" t="s">
        <v>1</v>
      </c>
      <c r="B8" s="20" t="s">
        <v>2</v>
      </c>
      <c r="C8" s="21" t="s">
        <v>3</v>
      </c>
      <c r="D8" s="22"/>
      <c r="E8" s="22" t="s">
        <v>4</v>
      </c>
      <c r="F8" s="22"/>
      <c r="G8" s="22" t="s">
        <v>5</v>
      </c>
      <c r="H8" s="22"/>
      <c r="I8" s="22" t="s">
        <v>6</v>
      </c>
      <c r="J8" s="23"/>
      <c r="K8" s="24" t="s">
        <v>7</v>
      </c>
      <c r="L8" s="25"/>
      <c r="M8" s="26"/>
      <c r="N8" s="21" t="s">
        <v>8</v>
      </c>
      <c r="O8" s="22"/>
      <c r="P8" s="22" t="s">
        <v>9</v>
      </c>
      <c r="Q8" s="22"/>
      <c r="R8" s="22" t="s">
        <v>10</v>
      </c>
      <c r="S8" s="22"/>
      <c r="T8" s="22" t="s">
        <v>11</v>
      </c>
      <c r="U8" s="22"/>
      <c r="V8" s="22" t="s">
        <v>12</v>
      </c>
      <c r="W8" s="23"/>
      <c r="X8" s="24" t="s">
        <v>13</v>
      </c>
      <c r="Y8" s="26"/>
      <c r="Z8" s="21" t="s">
        <v>14</v>
      </c>
      <c r="AA8" s="22"/>
      <c r="AB8" s="22" t="s">
        <v>15</v>
      </c>
      <c r="AC8" s="23"/>
      <c r="AD8" s="27" t="s">
        <v>16</v>
      </c>
      <c r="AE8" s="28"/>
      <c r="AF8" s="24" t="s">
        <v>17</v>
      </c>
      <c r="AG8" s="25"/>
      <c r="AH8" s="26"/>
      <c r="AI8" s="21" t="s">
        <v>56</v>
      </c>
      <c r="AJ8" s="29" t="s">
        <v>18</v>
      </c>
      <c r="AK8" s="30" t="s">
        <v>64</v>
      </c>
    </row>
    <row r="9" spans="1:37" s="1" customFormat="1" ht="47.25" thickBot="1">
      <c r="A9" s="31"/>
      <c r="B9" s="32"/>
      <c r="C9" s="33" t="s">
        <v>19</v>
      </c>
      <c r="D9" s="34" t="s">
        <v>20</v>
      </c>
      <c r="E9" s="34" t="s">
        <v>19</v>
      </c>
      <c r="F9" s="34" t="s">
        <v>20</v>
      </c>
      <c r="G9" s="34" t="s">
        <v>19</v>
      </c>
      <c r="H9" s="34" t="s">
        <v>20</v>
      </c>
      <c r="I9" s="34" t="s">
        <v>21</v>
      </c>
      <c r="J9" s="35" t="s">
        <v>20</v>
      </c>
      <c r="K9" s="36" t="s">
        <v>19</v>
      </c>
      <c r="L9" s="37" t="s">
        <v>22</v>
      </c>
      <c r="M9" s="38" t="s">
        <v>20</v>
      </c>
      <c r="N9" s="33" t="s">
        <v>19</v>
      </c>
      <c r="O9" s="34" t="s">
        <v>20</v>
      </c>
      <c r="P9" s="34" t="s">
        <v>19</v>
      </c>
      <c r="Q9" s="34" t="s">
        <v>20</v>
      </c>
      <c r="R9" s="34" t="s">
        <v>19</v>
      </c>
      <c r="S9" s="34" t="s">
        <v>20</v>
      </c>
      <c r="T9" s="34" t="s">
        <v>19</v>
      </c>
      <c r="U9" s="34" t="s">
        <v>20</v>
      </c>
      <c r="V9" s="34" t="s">
        <v>19</v>
      </c>
      <c r="W9" s="35" t="s">
        <v>20</v>
      </c>
      <c r="X9" s="36" t="s">
        <v>19</v>
      </c>
      <c r="Y9" s="38" t="s">
        <v>20</v>
      </c>
      <c r="Z9" s="33" t="s">
        <v>21</v>
      </c>
      <c r="AA9" s="34" t="s">
        <v>20</v>
      </c>
      <c r="AB9" s="34" t="s">
        <v>19</v>
      </c>
      <c r="AC9" s="35" t="s">
        <v>23</v>
      </c>
      <c r="AD9" s="39" t="s">
        <v>19</v>
      </c>
      <c r="AE9" s="40" t="s">
        <v>20</v>
      </c>
      <c r="AF9" s="36" t="s">
        <v>19</v>
      </c>
      <c r="AG9" s="37" t="s">
        <v>22</v>
      </c>
      <c r="AH9" s="38" t="s">
        <v>20</v>
      </c>
      <c r="AI9" s="41"/>
      <c r="AJ9" s="42"/>
      <c r="AK9" s="43"/>
    </row>
    <row r="10" spans="1:37" s="5" customFormat="1" ht="24" thickBot="1">
      <c r="A10" s="44" t="s">
        <v>24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7"/>
    </row>
    <row r="11" spans="1:37" s="6" customFormat="1" ht="93.75" thickBot="1">
      <c r="A11" s="48">
        <v>1</v>
      </c>
      <c r="B11" s="49" t="s">
        <v>25</v>
      </c>
      <c r="C11" s="50">
        <v>3</v>
      </c>
      <c r="D11" s="50">
        <v>75</v>
      </c>
      <c r="E11" s="51">
        <v>3</v>
      </c>
      <c r="F11" s="52">
        <v>84</v>
      </c>
      <c r="G11" s="52">
        <v>4</v>
      </c>
      <c r="H11" s="52">
        <v>105</v>
      </c>
      <c r="I11" s="52">
        <v>3</v>
      </c>
      <c r="J11" s="52">
        <v>81</v>
      </c>
      <c r="K11" s="53">
        <f>E11+G11+I11+C11</f>
        <v>13</v>
      </c>
      <c r="L11" s="54"/>
      <c r="M11" s="55">
        <f>F11+H11+J11+D11</f>
        <v>345</v>
      </c>
      <c r="N11" s="50">
        <v>4</v>
      </c>
      <c r="O11" s="50">
        <v>94</v>
      </c>
      <c r="P11" s="56">
        <v>3</v>
      </c>
      <c r="Q11" s="51">
        <v>80</v>
      </c>
      <c r="R11" s="52">
        <v>3</v>
      </c>
      <c r="S11" s="52">
        <v>75</v>
      </c>
      <c r="T11" s="52">
        <v>3</v>
      </c>
      <c r="U11" s="52">
        <v>71</v>
      </c>
      <c r="V11" s="52">
        <v>3</v>
      </c>
      <c r="W11" s="52">
        <v>65</v>
      </c>
      <c r="X11" s="53">
        <f>P11+R11+T11+V11+N11</f>
        <v>16</v>
      </c>
      <c r="Y11" s="55">
        <f>Q11+S11+U11+W11+O11</f>
        <v>385</v>
      </c>
      <c r="Z11" s="51">
        <v>3</v>
      </c>
      <c r="AA11" s="52">
        <v>54</v>
      </c>
      <c r="AB11" s="51">
        <v>2</v>
      </c>
      <c r="AC11" s="52">
        <v>40</v>
      </c>
      <c r="AD11" s="57">
        <f>Z11+AB11</f>
        <v>5</v>
      </c>
      <c r="AE11" s="58">
        <f>AA11+AC11</f>
        <v>94</v>
      </c>
      <c r="AF11" s="53">
        <f>K11+X11+AD11</f>
        <v>34</v>
      </c>
      <c r="AG11" s="59"/>
      <c r="AH11" s="55">
        <f>M11+Y11+AE11</f>
        <v>824</v>
      </c>
      <c r="AI11" s="60"/>
      <c r="AJ11" s="61">
        <f>AH11/AF11</f>
        <v>24.235294117647058</v>
      </c>
      <c r="AK11" s="62">
        <v>48</v>
      </c>
    </row>
    <row r="12" spans="1:37" s="6" customFormat="1" ht="70.5" thickBot="1">
      <c r="A12" s="63">
        <v>2</v>
      </c>
      <c r="B12" s="64" t="s">
        <v>26</v>
      </c>
      <c r="C12" s="50">
        <v>3</v>
      </c>
      <c r="D12" s="50">
        <v>84</v>
      </c>
      <c r="E12" s="65">
        <v>3</v>
      </c>
      <c r="F12" s="66">
        <v>70</v>
      </c>
      <c r="G12" s="66">
        <v>3</v>
      </c>
      <c r="H12" s="66">
        <v>91</v>
      </c>
      <c r="I12" s="66">
        <v>3</v>
      </c>
      <c r="J12" s="66">
        <v>83</v>
      </c>
      <c r="K12" s="53">
        <f aca="true" t="shared" si="0" ref="K12:K20">E12+G12+I12+C12</f>
        <v>12</v>
      </c>
      <c r="L12" s="67"/>
      <c r="M12" s="55">
        <f aca="true" t="shared" si="1" ref="M12:M20">F12+H12+J12+D12</f>
        <v>328</v>
      </c>
      <c r="N12" s="50">
        <v>3</v>
      </c>
      <c r="O12" s="50">
        <v>90</v>
      </c>
      <c r="P12" s="56">
        <v>3</v>
      </c>
      <c r="Q12" s="65">
        <v>92</v>
      </c>
      <c r="R12" s="66">
        <v>3</v>
      </c>
      <c r="S12" s="66">
        <v>87</v>
      </c>
      <c r="T12" s="66">
        <v>3</v>
      </c>
      <c r="U12" s="66">
        <v>93</v>
      </c>
      <c r="V12" s="66">
        <v>2</v>
      </c>
      <c r="W12" s="66">
        <v>47</v>
      </c>
      <c r="X12" s="53">
        <f aca="true" t="shared" si="2" ref="X12:Y20">P12+R12+T12+V12+N12</f>
        <v>14</v>
      </c>
      <c r="Y12" s="55">
        <f t="shared" si="2"/>
        <v>409</v>
      </c>
      <c r="Z12" s="65">
        <v>3</v>
      </c>
      <c r="AA12" s="66">
        <v>54</v>
      </c>
      <c r="AB12" s="65">
        <v>2</v>
      </c>
      <c r="AC12" s="66">
        <v>47</v>
      </c>
      <c r="AD12" s="57">
        <f aca="true" t="shared" si="3" ref="AD12:AE20">Z12+AB12</f>
        <v>5</v>
      </c>
      <c r="AE12" s="58">
        <f t="shared" si="3"/>
        <v>101</v>
      </c>
      <c r="AF12" s="53">
        <f aca="true" t="shared" si="4" ref="AF12:AF20">K12+X12+AD12</f>
        <v>31</v>
      </c>
      <c r="AG12" s="67"/>
      <c r="AH12" s="55">
        <f aca="true" t="shared" si="5" ref="AH12:AH20">M12+Y12+AE12</f>
        <v>838</v>
      </c>
      <c r="AI12" s="68"/>
      <c r="AJ12" s="61">
        <f aca="true" t="shared" si="6" ref="AJ12:AJ20">AH12/AF12</f>
        <v>27.032258064516128</v>
      </c>
      <c r="AK12" s="69">
        <v>54</v>
      </c>
    </row>
    <row r="13" spans="1:37" ht="47.25" thickBot="1">
      <c r="A13" s="70">
        <v>3</v>
      </c>
      <c r="B13" s="71" t="s">
        <v>54</v>
      </c>
      <c r="C13" s="72">
        <v>1</v>
      </c>
      <c r="D13" s="72">
        <v>25</v>
      </c>
      <c r="E13" s="73">
        <v>1</v>
      </c>
      <c r="F13" s="74">
        <v>15</v>
      </c>
      <c r="G13" s="74">
        <v>2</v>
      </c>
      <c r="H13" s="74">
        <v>33</v>
      </c>
      <c r="I13" s="74">
        <v>2</v>
      </c>
      <c r="J13" s="74">
        <v>36</v>
      </c>
      <c r="K13" s="53">
        <f t="shared" si="0"/>
        <v>6</v>
      </c>
      <c r="L13" s="75"/>
      <c r="M13" s="55">
        <f t="shared" si="1"/>
        <v>109</v>
      </c>
      <c r="N13" s="76">
        <v>1</v>
      </c>
      <c r="O13" s="76">
        <v>26</v>
      </c>
      <c r="P13" s="76">
        <v>1</v>
      </c>
      <c r="Q13" s="73">
        <v>27</v>
      </c>
      <c r="R13" s="74">
        <v>2</v>
      </c>
      <c r="S13" s="74">
        <v>24</v>
      </c>
      <c r="T13" s="74">
        <v>2</v>
      </c>
      <c r="U13" s="74">
        <v>24</v>
      </c>
      <c r="V13" s="74">
        <v>1</v>
      </c>
      <c r="W13" s="74">
        <v>22</v>
      </c>
      <c r="X13" s="53">
        <f t="shared" si="2"/>
        <v>7</v>
      </c>
      <c r="Y13" s="55">
        <f t="shared" si="2"/>
        <v>123</v>
      </c>
      <c r="Z13" s="73">
        <v>1</v>
      </c>
      <c r="AA13" s="74">
        <v>17</v>
      </c>
      <c r="AB13" s="73">
        <v>1</v>
      </c>
      <c r="AC13" s="74">
        <v>15</v>
      </c>
      <c r="AD13" s="57">
        <f t="shared" si="3"/>
        <v>2</v>
      </c>
      <c r="AE13" s="58">
        <f t="shared" si="3"/>
        <v>32</v>
      </c>
      <c r="AF13" s="53">
        <f t="shared" si="4"/>
        <v>15</v>
      </c>
      <c r="AG13" s="77"/>
      <c r="AH13" s="55">
        <f t="shared" si="5"/>
        <v>264</v>
      </c>
      <c r="AI13" s="73">
        <v>50</v>
      </c>
      <c r="AJ13" s="61">
        <f t="shared" si="6"/>
        <v>17.6</v>
      </c>
      <c r="AK13" s="78">
        <v>27</v>
      </c>
    </row>
    <row r="14" spans="1:37" ht="70.5" thickBot="1">
      <c r="A14" s="79"/>
      <c r="B14" s="80" t="s">
        <v>27</v>
      </c>
      <c r="C14" s="72">
        <v>1</v>
      </c>
      <c r="D14" s="72">
        <v>5</v>
      </c>
      <c r="E14" s="81">
        <v>0</v>
      </c>
      <c r="F14" s="82">
        <v>0</v>
      </c>
      <c r="G14" s="82">
        <v>1</v>
      </c>
      <c r="H14" s="82">
        <v>9</v>
      </c>
      <c r="I14" s="82">
        <v>1</v>
      </c>
      <c r="J14" s="82">
        <v>5</v>
      </c>
      <c r="K14" s="53">
        <f t="shared" si="0"/>
        <v>3</v>
      </c>
      <c r="L14" s="83"/>
      <c r="M14" s="55">
        <f t="shared" si="1"/>
        <v>19</v>
      </c>
      <c r="N14" s="76">
        <v>1</v>
      </c>
      <c r="O14" s="76">
        <v>7</v>
      </c>
      <c r="P14" s="76">
        <v>0</v>
      </c>
      <c r="Q14" s="81">
        <v>0</v>
      </c>
      <c r="R14" s="82">
        <v>1</v>
      </c>
      <c r="S14" s="82">
        <v>4</v>
      </c>
      <c r="T14" s="82">
        <v>1</v>
      </c>
      <c r="U14" s="82">
        <v>7</v>
      </c>
      <c r="V14" s="82">
        <v>0</v>
      </c>
      <c r="W14" s="82">
        <v>0</v>
      </c>
      <c r="X14" s="53">
        <f t="shared" si="2"/>
        <v>3</v>
      </c>
      <c r="Y14" s="55">
        <f t="shared" si="2"/>
        <v>18</v>
      </c>
      <c r="Z14" s="81">
        <v>0</v>
      </c>
      <c r="AA14" s="82">
        <v>0</v>
      </c>
      <c r="AB14" s="81">
        <v>0</v>
      </c>
      <c r="AC14" s="82">
        <v>0</v>
      </c>
      <c r="AD14" s="57">
        <f t="shared" si="3"/>
        <v>0</v>
      </c>
      <c r="AE14" s="58">
        <f t="shared" si="3"/>
        <v>0</v>
      </c>
      <c r="AF14" s="53">
        <f t="shared" si="4"/>
        <v>6</v>
      </c>
      <c r="AG14" s="84"/>
      <c r="AH14" s="55">
        <f t="shared" si="5"/>
        <v>37</v>
      </c>
      <c r="AI14" s="81">
        <v>11</v>
      </c>
      <c r="AJ14" s="61">
        <f t="shared" si="6"/>
        <v>6.166666666666667</v>
      </c>
      <c r="AK14" s="85"/>
    </row>
    <row r="15" spans="1:37" ht="47.25" thickBot="1">
      <c r="A15" s="86">
        <v>4</v>
      </c>
      <c r="B15" s="87" t="s">
        <v>28</v>
      </c>
      <c r="C15" s="72">
        <v>1</v>
      </c>
      <c r="D15" s="72">
        <v>16</v>
      </c>
      <c r="E15" s="88">
        <v>1</v>
      </c>
      <c r="F15" s="89">
        <v>17</v>
      </c>
      <c r="G15" s="89">
        <v>1</v>
      </c>
      <c r="H15" s="89">
        <v>21</v>
      </c>
      <c r="I15" s="89">
        <v>1</v>
      </c>
      <c r="J15" s="89">
        <v>15</v>
      </c>
      <c r="K15" s="53">
        <f t="shared" si="0"/>
        <v>4</v>
      </c>
      <c r="L15" s="90"/>
      <c r="M15" s="55">
        <f t="shared" si="1"/>
        <v>69</v>
      </c>
      <c r="N15" s="91">
        <v>1</v>
      </c>
      <c r="O15" s="91">
        <v>16</v>
      </c>
      <c r="P15" s="91">
        <v>1</v>
      </c>
      <c r="Q15" s="88">
        <v>15</v>
      </c>
      <c r="R15" s="89">
        <v>1</v>
      </c>
      <c r="S15" s="89">
        <v>15</v>
      </c>
      <c r="T15" s="89">
        <v>1</v>
      </c>
      <c r="U15" s="89">
        <v>19</v>
      </c>
      <c r="V15" s="89">
        <v>1</v>
      </c>
      <c r="W15" s="89">
        <v>17</v>
      </c>
      <c r="X15" s="53">
        <f t="shared" si="2"/>
        <v>5</v>
      </c>
      <c r="Y15" s="55">
        <f t="shared" si="2"/>
        <v>82</v>
      </c>
      <c r="Z15" s="88">
        <v>1</v>
      </c>
      <c r="AA15" s="89">
        <v>15</v>
      </c>
      <c r="AB15" s="88">
        <v>1</v>
      </c>
      <c r="AC15" s="89">
        <v>15</v>
      </c>
      <c r="AD15" s="57">
        <f t="shared" si="3"/>
        <v>2</v>
      </c>
      <c r="AE15" s="58">
        <f t="shared" si="3"/>
        <v>30</v>
      </c>
      <c r="AF15" s="53">
        <f t="shared" si="4"/>
        <v>11</v>
      </c>
      <c r="AG15" s="67"/>
      <c r="AH15" s="55">
        <f t="shared" si="5"/>
        <v>181</v>
      </c>
      <c r="AI15" s="92"/>
      <c r="AJ15" s="61">
        <f t="shared" si="6"/>
        <v>16.454545454545453</v>
      </c>
      <c r="AK15" s="93">
        <v>19</v>
      </c>
    </row>
    <row r="16" spans="1:37" ht="47.25" thickBot="1">
      <c r="A16" s="86">
        <v>6</v>
      </c>
      <c r="B16" s="94" t="s">
        <v>30</v>
      </c>
      <c r="C16" s="72">
        <v>1</v>
      </c>
      <c r="D16" s="72">
        <v>10</v>
      </c>
      <c r="E16" s="88">
        <v>1</v>
      </c>
      <c r="F16" s="89">
        <v>19</v>
      </c>
      <c r="G16" s="89">
        <v>1</v>
      </c>
      <c r="H16" s="89">
        <v>14</v>
      </c>
      <c r="I16" s="89">
        <v>1</v>
      </c>
      <c r="J16" s="89">
        <v>11</v>
      </c>
      <c r="K16" s="53">
        <f t="shared" si="0"/>
        <v>4</v>
      </c>
      <c r="L16" s="90"/>
      <c r="M16" s="55">
        <f t="shared" si="1"/>
        <v>54</v>
      </c>
      <c r="N16" s="91">
        <v>1</v>
      </c>
      <c r="O16" s="91">
        <v>16</v>
      </c>
      <c r="P16" s="91">
        <v>1</v>
      </c>
      <c r="Q16" s="88">
        <v>22</v>
      </c>
      <c r="R16" s="89">
        <v>1</v>
      </c>
      <c r="S16" s="89">
        <v>14</v>
      </c>
      <c r="T16" s="89">
        <v>1</v>
      </c>
      <c r="U16" s="89">
        <v>16</v>
      </c>
      <c r="V16" s="89">
        <v>1</v>
      </c>
      <c r="W16" s="89">
        <v>12</v>
      </c>
      <c r="X16" s="53">
        <f t="shared" si="2"/>
        <v>5</v>
      </c>
      <c r="Y16" s="55">
        <f t="shared" si="2"/>
        <v>80</v>
      </c>
      <c r="Z16" s="88">
        <v>1</v>
      </c>
      <c r="AA16" s="89">
        <v>14</v>
      </c>
      <c r="AB16" s="88">
        <v>1</v>
      </c>
      <c r="AC16" s="89">
        <v>9</v>
      </c>
      <c r="AD16" s="57">
        <f t="shared" si="3"/>
        <v>2</v>
      </c>
      <c r="AE16" s="58">
        <f t="shared" si="3"/>
        <v>23</v>
      </c>
      <c r="AF16" s="53">
        <f t="shared" si="4"/>
        <v>11</v>
      </c>
      <c r="AG16" s="67"/>
      <c r="AH16" s="55">
        <f t="shared" si="5"/>
        <v>157</v>
      </c>
      <c r="AI16" s="95">
        <v>25</v>
      </c>
      <c r="AJ16" s="61">
        <f t="shared" si="6"/>
        <v>14.272727272727273</v>
      </c>
      <c r="AK16" s="93">
        <v>17</v>
      </c>
    </row>
    <row r="17" spans="1:37" ht="47.25" thickBot="1">
      <c r="A17" s="86">
        <v>7</v>
      </c>
      <c r="B17" s="94" t="s">
        <v>31</v>
      </c>
      <c r="C17" s="72">
        <v>1</v>
      </c>
      <c r="D17" s="72">
        <v>25</v>
      </c>
      <c r="E17" s="88">
        <v>1</v>
      </c>
      <c r="F17" s="89">
        <v>27</v>
      </c>
      <c r="G17" s="89">
        <v>2</v>
      </c>
      <c r="H17" s="89">
        <v>34</v>
      </c>
      <c r="I17" s="89">
        <v>2</v>
      </c>
      <c r="J17" s="89">
        <v>29</v>
      </c>
      <c r="K17" s="53">
        <f t="shared" si="0"/>
        <v>6</v>
      </c>
      <c r="L17" s="90"/>
      <c r="M17" s="55">
        <f t="shared" si="1"/>
        <v>115</v>
      </c>
      <c r="N17" s="91">
        <v>2</v>
      </c>
      <c r="O17" s="91">
        <v>32</v>
      </c>
      <c r="P17" s="91">
        <v>2</v>
      </c>
      <c r="Q17" s="88">
        <v>35</v>
      </c>
      <c r="R17" s="89">
        <v>1</v>
      </c>
      <c r="S17" s="89">
        <v>30</v>
      </c>
      <c r="T17" s="89">
        <v>1</v>
      </c>
      <c r="U17" s="89">
        <v>27</v>
      </c>
      <c r="V17" s="89">
        <v>2</v>
      </c>
      <c r="W17" s="89">
        <v>37</v>
      </c>
      <c r="X17" s="53">
        <f t="shared" si="2"/>
        <v>8</v>
      </c>
      <c r="Y17" s="55">
        <f t="shared" si="2"/>
        <v>161</v>
      </c>
      <c r="Z17" s="88">
        <v>1</v>
      </c>
      <c r="AA17" s="89">
        <v>15</v>
      </c>
      <c r="AB17" s="88">
        <v>1</v>
      </c>
      <c r="AC17" s="89">
        <v>14</v>
      </c>
      <c r="AD17" s="57">
        <f t="shared" si="3"/>
        <v>2</v>
      </c>
      <c r="AE17" s="58">
        <f t="shared" si="3"/>
        <v>29</v>
      </c>
      <c r="AF17" s="53">
        <f t="shared" si="4"/>
        <v>16</v>
      </c>
      <c r="AG17" s="96"/>
      <c r="AH17" s="55">
        <f t="shared" si="5"/>
        <v>305</v>
      </c>
      <c r="AI17" s="92">
        <v>80</v>
      </c>
      <c r="AJ17" s="61">
        <f t="shared" si="6"/>
        <v>19.0625</v>
      </c>
      <c r="AK17" s="93">
        <v>23</v>
      </c>
    </row>
    <row r="18" spans="1:37" ht="47.25" thickBot="1">
      <c r="A18" s="86">
        <v>8</v>
      </c>
      <c r="B18" s="94" t="s">
        <v>32</v>
      </c>
      <c r="C18" s="72">
        <v>1</v>
      </c>
      <c r="D18" s="72">
        <v>14</v>
      </c>
      <c r="E18" s="88">
        <v>1</v>
      </c>
      <c r="F18" s="89">
        <v>11</v>
      </c>
      <c r="G18" s="89">
        <v>1</v>
      </c>
      <c r="H18" s="89">
        <v>6</v>
      </c>
      <c r="I18" s="89">
        <v>1</v>
      </c>
      <c r="J18" s="89">
        <v>9</v>
      </c>
      <c r="K18" s="53">
        <f t="shared" si="0"/>
        <v>4</v>
      </c>
      <c r="L18" s="90"/>
      <c r="M18" s="55">
        <f t="shared" si="1"/>
        <v>40</v>
      </c>
      <c r="N18" s="91">
        <v>1</v>
      </c>
      <c r="O18" s="91">
        <v>11</v>
      </c>
      <c r="P18" s="91">
        <v>1</v>
      </c>
      <c r="Q18" s="88">
        <v>11</v>
      </c>
      <c r="R18" s="89">
        <v>1</v>
      </c>
      <c r="S18" s="89">
        <v>10</v>
      </c>
      <c r="T18" s="89">
        <v>1</v>
      </c>
      <c r="U18" s="89">
        <v>7</v>
      </c>
      <c r="V18" s="89">
        <v>1</v>
      </c>
      <c r="W18" s="89">
        <v>6</v>
      </c>
      <c r="X18" s="53">
        <f t="shared" si="2"/>
        <v>5</v>
      </c>
      <c r="Y18" s="55">
        <f>Q18+S18+U18+W18+O18</f>
        <v>45</v>
      </c>
      <c r="Z18" s="88">
        <v>1</v>
      </c>
      <c r="AA18" s="89">
        <v>7</v>
      </c>
      <c r="AB18" s="88">
        <v>1</v>
      </c>
      <c r="AC18" s="89">
        <v>12</v>
      </c>
      <c r="AD18" s="57">
        <f t="shared" si="3"/>
        <v>2</v>
      </c>
      <c r="AE18" s="58">
        <f t="shared" si="3"/>
        <v>19</v>
      </c>
      <c r="AF18" s="53">
        <f t="shared" si="4"/>
        <v>11</v>
      </c>
      <c r="AG18" s="96"/>
      <c r="AH18" s="55">
        <f t="shared" si="5"/>
        <v>104</v>
      </c>
      <c r="AI18" s="92">
        <v>25</v>
      </c>
      <c r="AJ18" s="61">
        <f t="shared" si="6"/>
        <v>9.454545454545455</v>
      </c>
      <c r="AK18" s="93">
        <v>15</v>
      </c>
    </row>
    <row r="19" spans="1:37" ht="47.25" thickBot="1">
      <c r="A19" s="86">
        <v>9</v>
      </c>
      <c r="B19" s="94" t="s">
        <v>33</v>
      </c>
      <c r="C19" s="72">
        <v>1</v>
      </c>
      <c r="D19" s="72">
        <v>11</v>
      </c>
      <c r="E19" s="88">
        <v>1</v>
      </c>
      <c r="F19" s="89">
        <v>9</v>
      </c>
      <c r="G19" s="89">
        <v>1</v>
      </c>
      <c r="H19" s="89">
        <v>7</v>
      </c>
      <c r="I19" s="89">
        <v>1</v>
      </c>
      <c r="J19" s="89">
        <v>16</v>
      </c>
      <c r="K19" s="53">
        <f>E19+G19+I19+C19</f>
        <v>4</v>
      </c>
      <c r="L19" s="90"/>
      <c r="M19" s="55">
        <f t="shared" si="1"/>
        <v>43</v>
      </c>
      <c r="N19" s="91">
        <v>1</v>
      </c>
      <c r="O19" s="91">
        <v>11</v>
      </c>
      <c r="P19" s="91">
        <v>1</v>
      </c>
      <c r="Q19" s="88">
        <v>16</v>
      </c>
      <c r="R19" s="89">
        <v>1</v>
      </c>
      <c r="S19" s="89">
        <v>11</v>
      </c>
      <c r="T19" s="89">
        <v>1</v>
      </c>
      <c r="U19" s="89">
        <v>12</v>
      </c>
      <c r="V19" s="89">
        <v>1</v>
      </c>
      <c r="W19" s="89">
        <v>7</v>
      </c>
      <c r="X19" s="53">
        <f t="shared" si="2"/>
        <v>5</v>
      </c>
      <c r="Y19" s="55">
        <f t="shared" si="2"/>
        <v>57</v>
      </c>
      <c r="Z19" s="88">
        <v>1</v>
      </c>
      <c r="AA19" s="89">
        <v>10</v>
      </c>
      <c r="AB19" s="88">
        <v>1</v>
      </c>
      <c r="AC19" s="89">
        <v>5</v>
      </c>
      <c r="AD19" s="57">
        <f t="shared" si="3"/>
        <v>2</v>
      </c>
      <c r="AE19" s="58">
        <f t="shared" si="3"/>
        <v>15</v>
      </c>
      <c r="AF19" s="53">
        <f t="shared" si="4"/>
        <v>11</v>
      </c>
      <c r="AG19" s="96"/>
      <c r="AH19" s="55">
        <f t="shared" si="5"/>
        <v>115</v>
      </c>
      <c r="AI19" s="92">
        <v>25</v>
      </c>
      <c r="AJ19" s="61">
        <f t="shared" si="6"/>
        <v>10.454545454545455</v>
      </c>
      <c r="AK19" s="93">
        <v>20</v>
      </c>
    </row>
    <row r="20" spans="1:37" ht="47.25" thickBot="1">
      <c r="A20" s="97">
        <v>10</v>
      </c>
      <c r="B20" s="98" t="s">
        <v>34</v>
      </c>
      <c r="C20" s="72">
        <v>1</v>
      </c>
      <c r="D20" s="72">
        <v>14</v>
      </c>
      <c r="E20" s="99">
        <v>1</v>
      </c>
      <c r="F20" s="100">
        <v>10</v>
      </c>
      <c r="G20" s="100">
        <v>1</v>
      </c>
      <c r="H20" s="100">
        <v>9</v>
      </c>
      <c r="I20" s="100">
        <v>1</v>
      </c>
      <c r="J20" s="100">
        <v>9</v>
      </c>
      <c r="K20" s="53">
        <f t="shared" si="0"/>
        <v>4</v>
      </c>
      <c r="L20" s="101"/>
      <c r="M20" s="55">
        <f t="shared" si="1"/>
        <v>42</v>
      </c>
      <c r="N20" s="91">
        <v>1</v>
      </c>
      <c r="O20" s="91">
        <v>13</v>
      </c>
      <c r="P20" s="91">
        <v>1</v>
      </c>
      <c r="Q20" s="99">
        <v>10</v>
      </c>
      <c r="R20" s="100">
        <v>1</v>
      </c>
      <c r="S20" s="100">
        <v>16</v>
      </c>
      <c r="T20" s="100">
        <v>1</v>
      </c>
      <c r="U20" s="100">
        <v>9</v>
      </c>
      <c r="V20" s="100">
        <v>1</v>
      </c>
      <c r="W20" s="100">
        <v>12</v>
      </c>
      <c r="X20" s="53">
        <f t="shared" si="2"/>
        <v>5</v>
      </c>
      <c r="Y20" s="55">
        <f t="shared" si="2"/>
        <v>60</v>
      </c>
      <c r="Z20" s="99">
        <v>1</v>
      </c>
      <c r="AA20" s="100">
        <v>11</v>
      </c>
      <c r="AB20" s="99">
        <v>1</v>
      </c>
      <c r="AC20" s="100">
        <v>9</v>
      </c>
      <c r="AD20" s="57">
        <f t="shared" si="3"/>
        <v>2</v>
      </c>
      <c r="AE20" s="58">
        <f t="shared" si="3"/>
        <v>20</v>
      </c>
      <c r="AF20" s="53">
        <f t="shared" si="4"/>
        <v>11</v>
      </c>
      <c r="AG20" s="102"/>
      <c r="AH20" s="55">
        <f t="shared" si="5"/>
        <v>122</v>
      </c>
      <c r="AI20" s="92">
        <v>31</v>
      </c>
      <c r="AJ20" s="61">
        <f t="shared" si="6"/>
        <v>11.090909090909092</v>
      </c>
      <c r="AK20" s="103">
        <v>16</v>
      </c>
    </row>
    <row r="21" spans="1:37" s="3" customFormat="1" ht="24" thickBot="1">
      <c r="A21" s="104"/>
      <c r="B21" s="105" t="s">
        <v>35</v>
      </c>
      <c r="C21" s="106">
        <f>SUM(C11:C20)</f>
        <v>14</v>
      </c>
      <c r="D21" s="106">
        <f aca="true" t="shared" si="7" ref="D21:H21">SUM(D11:D20)</f>
        <v>279</v>
      </c>
      <c r="E21" s="107">
        <f t="shared" si="7"/>
        <v>13</v>
      </c>
      <c r="F21" s="108">
        <f t="shared" si="7"/>
        <v>262</v>
      </c>
      <c r="G21" s="108">
        <f t="shared" si="7"/>
        <v>17</v>
      </c>
      <c r="H21" s="108">
        <f t="shared" si="7"/>
        <v>329</v>
      </c>
      <c r="I21" s="108">
        <f aca="true" t="shared" si="8" ref="I21:U21">SUM(I11:I20)</f>
        <v>16</v>
      </c>
      <c r="J21" s="108">
        <f t="shared" si="8"/>
        <v>294</v>
      </c>
      <c r="K21" s="108">
        <f t="shared" si="8"/>
        <v>60</v>
      </c>
      <c r="L21" s="108">
        <f t="shared" si="8"/>
        <v>0</v>
      </c>
      <c r="M21" s="108">
        <f t="shared" si="8"/>
        <v>1164</v>
      </c>
      <c r="N21" s="108">
        <f t="shared" si="8"/>
        <v>16</v>
      </c>
      <c r="O21" s="108">
        <f t="shared" si="8"/>
        <v>316</v>
      </c>
      <c r="P21" s="108">
        <f t="shared" si="8"/>
        <v>14</v>
      </c>
      <c r="Q21" s="108">
        <f t="shared" si="8"/>
        <v>308</v>
      </c>
      <c r="R21" s="108">
        <f t="shared" si="8"/>
        <v>15</v>
      </c>
      <c r="S21" s="108">
        <f t="shared" si="8"/>
        <v>286</v>
      </c>
      <c r="T21" s="108">
        <f t="shared" si="8"/>
        <v>15</v>
      </c>
      <c r="U21" s="108">
        <f t="shared" si="8"/>
        <v>285</v>
      </c>
      <c r="V21" s="108">
        <v>13</v>
      </c>
      <c r="W21" s="108">
        <f>SUM(W11:W20)</f>
        <v>225</v>
      </c>
      <c r="X21" s="108">
        <f>SUM(X11:X20)</f>
        <v>73</v>
      </c>
      <c r="Y21" s="108">
        <f>SUM(Y11:Y20)</f>
        <v>1420</v>
      </c>
      <c r="Z21" s="108">
        <f>SUM(Z11:Z20)</f>
        <v>13</v>
      </c>
      <c r="AA21" s="108">
        <f aca="true" t="shared" si="9" ref="AA21:AE21">SUM(AA11:AA20)</f>
        <v>197</v>
      </c>
      <c r="AB21" s="108">
        <f t="shared" si="9"/>
        <v>11</v>
      </c>
      <c r="AC21" s="108">
        <f t="shared" si="9"/>
        <v>166</v>
      </c>
      <c r="AD21" s="108">
        <f t="shared" si="9"/>
        <v>24</v>
      </c>
      <c r="AE21" s="108">
        <f t="shared" si="9"/>
        <v>363</v>
      </c>
      <c r="AF21" s="108">
        <f>SUM(AF11:AF20)</f>
        <v>157</v>
      </c>
      <c r="AG21" s="108">
        <f>SUM(AG11:AG20)</f>
        <v>0</v>
      </c>
      <c r="AH21" s="108">
        <f>SUM(AH11:AH20)</f>
        <v>2947</v>
      </c>
      <c r="AI21" s="109">
        <f>SUM(AI13:AI20)</f>
        <v>247</v>
      </c>
      <c r="AJ21" s="110">
        <f>AH21/AF21</f>
        <v>18.770700636942674</v>
      </c>
      <c r="AK21" s="106">
        <f>SUM(AK11:AK20)</f>
        <v>239</v>
      </c>
    </row>
    <row r="22" spans="1:37" s="4" customFormat="1" ht="24" thickBot="1">
      <c r="A22" s="111" t="s">
        <v>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3"/>
    </row>
    <row r="23" spans="1:37" ht="47.25" thickBot="1">
      <c r="A23" s="114">
        <v>5</v>
      </c>
      <c r="B23" s="115" t="s">
        <v>29</v>
      </c>
      <c r="C23" s="72">
        <v>1</v>
      </c>
      <c r="D23" s="72">
        <v>6</v>
      </c>
      <c r="E23" s="116">
        <v>0</v>
      </c>
      <c r="F23" s="117">
        <v>0</v>
      </c>
      <c r="G23" s="117">
        <v>1</v>
      </c>
      <c r="H23" s="117">
        <v>5</v>
      </c>
      <c r="I23" s="117">
        <v>1</v>
      </c>
      <c r="J23" s="117">
        <v>8</v>
      </c>
      <c r="K23" s="118">
        <f>E23+G23+I23+C23</f>
        <v>3</v>
      </c>
      <c r="L23" s="119"/>
      <c r="M23" s="120">
        <f>F23+H23+J23+D23</f>
        <v>19</v>
      </c>
      <c r="N23" s="91">
        <v>1</v>
      </c>
      <c r="O23" s="91">
        <v>4</v>
      </c>
      <c r="P23" s="91">
        <v>1</v>
      </c>
      <c r="Q23" s="116">
        <v>9</v>
      </c>
      <c r="R23" s="117">
        <v>0</v>
      </c>
      <c r="S23" s="117">
        <v>0</v>
      </c>
      <c r="T23" s="117">
        <v>1</v>
      </c>
      <c r="U23" s="117">
        <v>5</v>
      </c>
      <c r="V23" s="117">
        <v>1</v>
      </c>
      <c r="W23" s="117">
        <v>5</v>
      </c>
      <c r="X23" s="118">
        <f>P23+R23+T23+V23+N23</f>
        <v>4</v>
      </c>
      <c r="Y23" s="120">
        <f>Q23+S23+U23+W23+O23</f>
        <v>23</v>
      </c>
      <c r="Z23" s="116">
        <v>0</v>
      </c>
      <c r="AA23" s="117">
        <v>0</v>
      </c>
      <c r="AB23" s="116">
        <v>0</v>
      </c>
      <c r="AC23" s="117">
        <v>0</v>
      </c>
      <c r="AD23" s="121">
        <v>0</v>
      </c>
      <c r="AE23" s="122">
        <v>0</v>
      </c>
      <c r="AF23" s="53">
        <f>K23+X23+AD23</f>
        <v>7</v>
      </c>
      <c r="AG23" s="59"/>
      <c r="AH23" s="55">
        <f>M23+Y23+AE23</f>
        <v>42</v>
      </c>
      <c r="AI23" s="92">
        <v>14</v>
      </c>
      <c r="AJ23" s="123">
        <f>AH23/AF23</f>
        <v>6</v>
      </c>
      <c r="AK23" s="124">
        <v>10</v>
      </c>
    </row>
    <row r="24" spans="1:37" ht="47.25" thickBot="1">
      <c r="A24" s="125">
        <v>1</v>
      </c>
      <c r="B24" s="126" t="s">
        <v>37</v>
      </c>
      <c r="C24" s="72">
        <v>1</v>
      </c>
      <c r="D24" s="72">
        <v>13</v>
      </c>
      <c r="E24" s="116">
        <v>1</v>
      </c>
      <c r="F24" s="117">
        <v>12</v>
      </c>
      <c r="G24" s="117">
        <v>1</v>
      </c>
      <c r="H24" s="117">
        <v>5</v>
      </c>
      <c r="I24" s="117">
        <v>1</v>
      </c>
      <c r="J24" s="117">
        <v>9</v>
      </c>
      <c r="K24" s="118">
        <f>E24+G24+I24+C24</f>
        <v>4</v>
      </c>
      <c r="L24" s="90"/>
      <c r="M24" s="120">
        <f aca="true" t="shared" si="10" ref="M24:M28">F24+H24+J24+D24</f>
        <v>39</v>
      </c>
      <c r="N24" s="91">
        <v>1</v>
      </c>
      <c r="O24" s="91">
        <v>7</v>
      </c>
      <c r="P24" s="91">
        <v>1</v>
      </c>
      <c r="Q24" s="116">
        <v>9</v>
      </c>
      <c r="R24" s="117">
        <v>1</v>
      </c>
      <c r="S24" s="117">
        <v>6</v>
      </c>
      <c r="T24" s="117">
        <v>1</v>
      </c>
      <c r="U24" s="117">
        <v>5</v>
      </c>
      <c r="V24" s="117">
        <v>1</v>
      </c>
      <c r="W24" s="117">
        <v>8</v>
      </c>
      <c r="X24" s="118">
        <f aca="true" t="shared" si="11" ref="X24:Y28">P24+R24+T24+V24+N24</f>
        <v>5</v>
      </c>
      <c r="Y24" s="120">
        <f t="shared" si="11"/>
        <v>35</v>
      </c>
      <c r="Z24" s="116">
        <v>0</v>
      </c>
      <c r="AA24" s="117">
        <v>0</v>
      </c>
      <c r="AB24" s="117">
        <v>0</v>
      </c>
      <c r="AC24" s="127">
        <v>0</v>
      </c>
      <c r="AD24" s="128">
        <f aca="true" t="shared" si="12" ref="AD24:AE28">Z24+AB24</f>
        <v>0</v>
      </c>
      <c r="AE24" s="129">
        <f t="shared" si="12"/>
        <v>0</v>
      </c>
      <c r="AF24" s="53">
        <f aca="true" t="shared" si="13" ref="AF24:AF28">K24+X24+AD24</f>
        <v>9</v>
      </c>
      <c r="AG24" s="96"/>
      <c r="AH24" s="55">
        <f aca="true" t="shared" si="14" ref="AH24:AH28">M24+Y24+AE24</f>
        <v>74</v>
      </c>
      <c r="AI24" s="92">
        <v>13</v>
      </c>
      <c r="AJ24" s="130">
        <f aca="true" t="shared" si="15" ref="AJ24:AJ29">AH24/AF24</f>
        <v>8.222222222222221</v>
      </c>
      <c r="AK24" s="93">
        <v>10</v>
      </c>
    </row>
    <row r="25" spans="1:37" ht="47.25" thickBot="1">
      <c r="A25" s="125">
        <v>2</v>
      </c>
      <c r="B25" s="94" t="s">
        <v>55</v>
      </c>
      <c r="C25" s="72">
        <v>1</v>
      </c>
      <c r="D25" s="72">
        <v>5</v>
      </c>
      <c r="E25" s="88">
        <v>1</v>
      </c>
      <c r="F25" s="89">
        <v>6</v>
      </c>
      <c r="G25" s="89">
        <v>1</v>
      </c>
      <c r="H25" s="89">
        <v>11</v>
      </c>
      <c r="I25" s="89">
        <v>1</v>
      </c>
      <c r="J25" s="89">
        <v>8</v>
      </c>
      <c r="K25" s="118">
        <f aca="true" t="shared" si="16" ref="K25:K28">E25+G25+I25+C25</f>
        <v>4</v>
      </c>
      <c r="L25" s="90"/>
      <c r="M25" s="120">
        <f t="shared" si="10"/>
        <v>30</v>
      </c>
      <c r="N25" s="91">
        <v>1</v>
      </c>
      <c r="O25" s="91">
        <v>6</v>
      </c>
      <c r="P25" s="91">
        <v>1</v>
      </c>
      <c r="Q25" s="88">
        <v>7</v>
      </c>
      <c r="R25" s="89">
        <v>1</v>
      </c>
      <c r="S25" s="89">
        <v>6</v>
      </c>
      <c r="T25" s="89">
        <v>1</v>
      </c>
      <c r="U25" s="89">
        <v>5</v>
      </c>
      <c r="V25" s="89">
        <v>1</v>
      </c>
      <c r="W25" s="89">
        <v>7</v>
      </c>
      <c r="X25" s="118">
        <f t="shared" si="11"/>
        <v>5</v>
      </c>
      <c r="Y25" s="120">
        <f t="shared" si="11"/>
        <v>31</v>
      </c>
      <c r="Z25" s="88">
        <v>0</v>
      </c>
      <c r="AA25" s="89">
        <v>0</v>
      </c>
      <c r="AB25" s="89">
        <v>0</v>
      </c>
      <c r="AC25" s="131">
        <v>0</v>
      </c>
      <c r="AD25" s="128">
        <f t="shared" si="12"/>
        <v>0</v>
      </c>
      <c r="AE25" s="129">
        <f t="shared" si="12"/>
        <v>0</v>
      </c>
      <c r="AF25" s="53">
        <f t="shared" si="13"/>
        <v>9</v>
      </c>
      <c r="AG25" s="96"/>
      <c r="AH25" s="55">
        <f t="shared" si="14"/>
        <v>61</v>
      </c>
      <c r="AI25" s="92">
        <v>20</v>
      </c>
      <c r="AJ25" s="130">
        <f t="shared" si="15"/>
        <v>6.777777777777778</v>
      </c>
      <c r="AK25" s="93">
        <v>13</v>
      </c>
    </row>
    <row r="26" spans="1:37" ht="47.25" thickBot="1">
      <c r="A26" s="125">
        <v>3</v>
      </c>
      <c r="B26" s="94" t="s">
        <v>38</v>
      </c>
      <c r="C26" s="72">
        <v>1</v>
      </c>
      <c r="D26" s="72">
        <v>5</v>
      </c>
      <c r="E26" s="88">
        <v>1</v>
      </c>
      <c r="F26" s="89">
        <v>12</v>
      </c>
      <c r="G26" s="89">
        <v>1</v>
      </c>
      <c r="H26" s="89">
        <v>10</v>
      </c>
      <c r="I26" s="89">
        <v>1</v>
      </c>
      <c r="J26" s="89">
        <v>8</v>
      </c>
      <c r="K26" s="118">
        <f t="shared" si="16"/>
        <v>4</v>
      </c>
      <c r="L26" s="90"/>
      <c r="M26" s="120">
        <f t="shared" si="10"/>
        <v>35</v>
      </c>
      <c r="N26" s="91">
        <v>1</v>
      </c>
      <c r="O26" s="91">
        <v>11</v>
      </c>
      <c r="P26" s="91">
        <v>1</v>
      </c>
      <c r="Q26" s="88">
        <v>6</v>
      </c>
      <c r="R26" s="89">
        <v>1</v>
      </c>
      <c r="S26" s="89">
        <v>7</v>
      </c>
      <c r="T26" s="89">
        <v>1</v>
      </c>
      <c r="U26" s="89">
        <v>5</v>
      </c>
      <c r="V26" s="89">
        <v>1</v>
      </c>
      <c r="W26" s="89">
        <v>5</v>
      </c>
      <c r="X26" s="118">
        <f t="shared" si="11"/>
        <v>5</v>
      </c>
      <c r="Y26" s="120">
        <f t="shared" si="11"/>
        <v>34</v>
      </c>
      <c r="Z26" s="88">
        <v>0</v>
      </c>
      <c r="AA26" s="89">
        <v>0</v>
      </c>
      <c r="AB26" s="89">
        <v>0</v>
      </c>
      <c r="AC26" s="131">
        <v>0</v>
      </c>
      <c r="AD26" s="128">
        <f t="shared" si="12"/>
        <v>0</v>
      </c>
      <c r="AE26" s="129">
        <f t="shared" si="12"/>
        <v>0</v>
      </c>
      <c r="AF26" s="53">
        <f t="shared" si="13"/>
        <v>9</v>
      </c>
      <c r="AG26" s="96"/>
      <c r="AH26" s="55">
        <f t="shared" si="14"/>
        <v>69</v>
      </c>
      <c r="AI26" s="92">
        <v>26</v>
      </c>
      <c r="AJ26" s="130">
        <f t="shared" si="15"/>
        <v>7.666666666666667</v>
      </c>
      <c r="AK26" s="93">
        <v>12</v>
      </c>
    </row>
    <row r="27" spans="1:37" ht="47.25" thickBot="1">
      <c r="A27" s="125">
        <v>4</v>
      </c>
      <c r="B27" s="94" t="s">
        <v>39</v>
      </c>
      <c r="C27" s="72">
        <v>1</v>
      </c>
      <c r="D27" s="72">
        <v>5</v>
      </c>
      <c r="E27" s="88">
        <v>1</v>
      </c>
      <c r="F27" s="89">
        <v>6</v>
      </c>
      <c r="G27" s="89">
        <v>1</v>
      </c>
      <c r="H27" s="89">
        <v>7</v>
      </c>
      <c r="I27" s="89">
        <v>1</v>
      </c>
      <c r="J27" s="89">
        <v>14</v>
      </c>
      <c r="K27" s="118">
        <f t="shared" si="16"/>
        <v>4</v>
      </c>
      <c r="L27" s="90"/>
      <c r="M27" s="120">
        <f t="shared" si="10"/>
        <v>32</v>
      </c>
      <c r="N27" s="91">
        <v>1</v>
      </c>
      <c r="O27" s="91">
        <v>2</v>
      </c>
      <c r="P27" s="91">
        <v>1</v>
      </c>
      <c r="Q27" s="88">
        <v>7</v>
      </c>
      <c r="R27" s="89">
        <v>1</v>
      </c>
      <c r="S27" s="89">
        <v>7</v>
      </c>
      <c r="T27" s="89">
        <v>1</v>
      </c>
      <c r="U27" s="89">
        <v>4</v>
      </c>
      <c r="V27" s="89">
        <v>1</v>
      </c>
      <c r="W27" s="89">
        <v>6</v>
      </c>
      <c r="X27" s="118">
        <f t="shared" si="11"/>
        <v>5</v>
      </c>
      <c r="Y27" s="120">
        <f t="shared" si="11"/>
        <v>26</v>
      </c>
      <c r="Z27" s="88">
        <v>0</v>
      </c>
      <c r="AA27" s="89">
        <v>0</v>
      </c>
      <c r="AB27" s="89">
        <v>0</v>
      </c>
      <c r="AC27" s="131">
        <v>0</v>
      </c>
      <c r="AD27" s="128">
        <f t="shared" si="12"/>
        <v>0</v>
      </c>
      <c r="AE27" s="129">
        <f t="shared" si="12"/>
        <v>0</v>
      </c>
      <c r="AF27" s="53">
        <f t="shared" si="13"/>
        <v>9</v>
      </c>
      <c r="AG27" s="96"/>
      <c r="AH27" s="55">
        <f t="shared" si="14"/>
        <v>58</v>
      </c>
      <c r="AI27" s="92">
        <v>12</v>
      </c>
      <c r="AJ27" s="132">
        <f t="shared" si="15"/>
        <v>6.444444444444445</v>
      </c>
      <c r="AK27" s="93">
        <v>13</v>
      </c>
    </row>
    <row r="28" spans="1:37" ht="47.25" thickBot="1">
      <c r="A28" s="125">
        <v>5</v>
      </c>
      <c r="B28" s="94" t="s">
        <v>40</v>
      </c>
      <c r="C28" s="72">
        <v>1</v>
      </c>
      <c r="D28" s="72">
        <v>12</v>
      </c>
      <c r="E28" s="88">
        <v>1</v>
      </c>
      <c r="F28" s="89">
        <v>6</v>
      </c>
      <c r="G28" s="89">
        <v>1</v>
      </c>
      <c r="H28" s="89">
        <v>8</v>
      </c>
      <c r="I28" s="89">
        <v>0</v>
      </c>
      <c r="J28" s="89">
        <v>0</v>
      </c>
      <c r="K28" s="118">
        <f t="shared" si="16"/>
        <v>3</v>
      </c>
      <c r="L28" s="90"/>
      <c r="M28" s="120">
        <f t="shared" si="10"/>
        <v>26</v>
      </c>
      <c r="N28" s="91">
        <v>1</v>
      </c>
      <c r="O28" s="91">
        <v>8</v>
      </c>
      <c r="P28" s="91">
        <v>1</v>
      </c>
      <c r="Q28" s="88">
        <v>13</v>
      </c>
      <c r="R28" s="89">
        <v>0</v>
      </c>
      <c r="S28" s="89">
        <v>0</v>
      </c>
      <c r="T28" s="89">
        <v>1</v>
      </c>
      <c r="U28" s="89">
        <v>8</v>
      </c>
      <c r="V28" s="89">
        <v>1</v>
      </c>
      <c r="W28" s="89">
        <v>5</v>
      </c>
      <c r="X28" s="118">
        <f t="shared" si="11"/>
        <v>4</v>
      </c>
      <c r="Y28" s="120">
        <f t="shared" si="11"/>
        <v>34</v>
      </c>
      <c r="Z28" s="92">
        <v>0</v>
      </c>
      <c r="AA28" s="133">
        <v>0</v>
      </c>
      <c r="AB28" s="133">
        <v>0</v>
      </c>
      <c r="AC28" s="134">
        <v>0</v>
      </c>
      <c r="AD28" s="128">
        <f t="shared" si="12"/>
        <v>0</v>
      </c>
      <c r="AE28" s="129">
        <f t="shared" si="12"/>
        <v>0</v>
      </c>
      <c r="AF28" s="53">
        <f t="shared" si="13"/>
        <v>7</v>
      </c>
      <c r="AG28" s="96"/>
      <c r="AH28" s="55">
        <f t="shared" si="14"/>
        <v>60</v>
      </c>
      <c r="AI28" s="92">
        <v>8</v>
      </c>
      <c r="AJ28" s="132">
        <f t="shared" si="15"/>
        <v>8.571428571428571</v>
      </c>
      <c r="AK28" s="93">
        <v>11</v>
      </c>
    </row>
    <row r="29" spans="1:37" s="3" customFormat="1" ht="24" thickBot="1">
      <c r="A29" s="135"/>
      <c r="B29" s="135" t="s">
        <v>35</v>
      </c>
      <c r="C29" s="108">
        <f>SUM(C23:C28)</f>
        <v>6</v>
      </c>
      <c r="D29" s="108">
        <f aca="true" t="shared" si="17" ref="D29:I29">SUM(D23:D28)</f>
        <v>46</v>
      </c>
      <c r="E29" s="108">
        <f t="shared" si="17"/>
        <v>5</v>
      </c>
      <c r="F29" s="108">
        <f>SUM(F23:F28)</f>
        <v>42</v>
      </c>
      <c r="G29" s="108">
        <f t="shared" si="17"/>
        <v>6</v>
      </c>
      <c r="H29" s="108">
        <f t="shared" si="17"/>
        <v>46</v>
      </c>
      <c r="I29" s="108">
        <f t="shared" si="17"/>
        <v>5</v>
      </c>
      <c r="J29" s="108">
        <f>SUM(J23:J28)</f>
        <v>47</v>
      </c>
      <c r="K29" s="108">
        <f>SUM(K23:K28)</f>
        <v>22</v>
      </c>
      <c r="L29" s="108">
        <f aca="true" t="shared" si="18" ref="L29:Y29">SUM(L24:L28)</f>
        <v>0</v>
      </c>
      <c r="M29" s="108">
        <f>SUM(M23:M28)</f>
        <v>181</v>
      </c>
      <c r="N29" s="108">
        <f>SUM(N23:N28)</f>
        <v>6</v>
      </c>
      <c r="O29" s="108">
        <f>SUM(O23:O28)</f>
        <v>38</v>
      </c>
      <c r="P29" s="108">
        <f aca="true" t="shared" si="19" ref="P29:W29">SUM(P23:P28)</f>
        <v>6</v>
      </c>
      <c r="Q29" s="108">
        <f t="shared" si="19"/>
        <v>51</v>
      </c>
      <c r="R29" s="108">
        <f t="shared" si="19"/>
        <v>4</v>
      </c>
      <c r="S29" s="108">
        <f t="shared" si="19"/>
        <v>26</v>
      </c>
      <c r="T29" s="108">
        <f t="shared" si="19"/>
        <v>6</v>
      </c>
      <c r="U29" s="108">
        <f t="shared" si="19"/>
        <v>32</v>
      </c>
      <c r="V29" s="108">
        <f t="shared" si="19"/>
        <v>6</v>
      </c>
      <c r="W29" s="108">
        <f t="shared" si="19"/>
        <v>36</v>
      </c>
      <c r="X29" s="108">
        <f t="shared" si="18"/>
        <v>24</v>
      </c>
      <c r="Y29" s="108">
        <f t="shared" si="18"/>
        <v>160</v>
      </c>
      <c r="Z29" s="108">
        <f>SUM(Z23:Z28)</f>
        <v>0</v>
      </c>
      <c r="AA29" s="108">
        <f aca="true" t="shared" si="20" ref="AA29:AE29">SUM(AA23:AA28)</f>
        <v>0</v>
      </c>
      <c r="AB29" s="108">
        <f t="shared" si="20"/>
        <v>0</v>
      </c>
      <c r="AC29" s="108">
        <f t="shared" si="20"/>
        <v>0</v>
      </c>
      <c r="AD29" s="108">
        <f t="shared" si="20"/>
        <v>0</v>
      </c>
      <c r="AE29" s="108">
        <f t="shared" si="20"/>
        <v>0</v>
      </c>
      <c r="AF29" s="108">
        <f>SUM(AF23:AF28)</f>
        <v>50</v>
      </c>
      <c r="AG29" s="108">
        <f aca="true" t="shared" si="21" ref="AG29:AH29">SUM(AG23:AG28)</f>
        <v>0</v>
      </c>
      <c r="AH29" s="108">
        <f t="shared" si="21"/>
        <v>364</v>
      </c>
      <c r="AI29" s="108">
        <f>SUM(AI23:AI28)</f>
        <v>93</v>
      </c>
      <c r="AJ29" s="136">
        <f t="shared" si="15"/>
        <v>7.28</v>
      </c>
      <c r="AK29" s="108">
        <f>SUM(AK24:AK28)</f>
        <v>59</v>
      </c>
    </row>
    <row r="30" spans="1:37" s="3" customFormat="1" ht="24" thickBot="1">
      <c r="A30" s="135"/>
      <c r="B30" s="135" t="s">
        <v>41</v>
      </c>
      <c r="C30" s="137">
        <f>C21+C29</f>
        <v>20</v>
      </c>
      <c r="D30" s="137">
        <f aca="true" t="shared" si="22" ref="D30:AK30">D21+D29</f>
        <v>325</v>
      </c>
      <c r="E30" s="137">
        <f t="shared" si="22"/>
        <v>18</v>
      </c>
      <c r="F30" s="137">
        <f t="shared" si="22"/>
        <v>304</v>
      </c>
      <c r="G30" s="137">
        <f t="shared" si="22"/>
        <v>23</v>
      </c>
      <c r="H30" s="137">
        <f t="shared" si="22"/>
        <v>375</v>
      </c>
      <c r="I30" s="137">
        <f t="shared" si="22"/>
        <v>21</v>
      </c>
      <c r="J30" s="137">
        <f t="shared" si="22"/>
        <v>341</v>
      </c>
      <c r="K30" s="137">
        <f>K21+K29</f>
        <v>82</v>
      </c>
      <c r="L30" s="137">
        <f t="shared" si="22"/>
        <v>0</v>
      </c>
      <c r="M30" s="137">
        <f t="shared" si="22"/>
        <v>1345</v>
      </c>
      <c r="N30" s="137">
        <f>N21+N29</f>
        <v>22</v>
      </c>
      <c r="O30" s="137">
        <f aca="true" t="shared" si="23" ref="O30:W30">O21+O29</f>
        <v>354</v>
      </c>
      <c r="P30" s="137">
        <f t="shared" si="23"/>
        <v>20</v>
      </c>
      <c r="Q30" s="137">
        <f t="shared" si="23"/>
        <v>359</v>
      </c>
      <c r="R30" s="137">
        <f t="shared" si="23"/>
        <v>19</v>
      </c>
      <c r="S30" s="137">
        <f t="shared" si="23"/>
        <v>312</v>
      </c>
      <c r="T30" s="137">
        <f t="shared" si="23"/>
        <v>21</v>
      </c>
      <c r="U30" s="137">
        <f t="shared" si="23"/>
        <v>317</v>
      </c>
      <c r="V30" s="137">
        <f t="shared" si="23"/>
        <v>19</v>
      </c>
      <c r="W30" s="137">
        <f t="shared" si="23"/>
        <v>261</v>
      </c>
      <c r="X30" s="137">
        <f t="shared" si="22"/>
        <v>97</v>
      </c>
      <c r="Y30" s="137">
        <f t="shared" si="22"/>
        <v>1580</v>
      </c>
      <c r="Z30" s="137">
        <f>Z21+Z29</f>
        <v>13</v>
      </c>
      <c r="AA30" s="137">
        <f t="shared" si="22"/>
        <v>197</v>
      </c>
      <c r="AB30" s="137">
        <f t="shared" si="22"/>
        <v>11</v>
      </c>
      <c r="AC30" s="138">
        <f t="shared" si="22"/>
        <v>166</v>
      </c>
      <c r="AD30" s="139">
        <f t="shared" si="22"/>
        <v>24</v>
      </c>
      <c r="AE30" s="140">
        <f t="shared" si="22"/>
        <v>363</v>
      </c>
      <c r="AF30" s="141">
        <f>AF21+AF29</f>
        <v>207</v>
      </c>
      <c r="AG30" s="137">
        <f t="shared" si="22"/>
        <v>0</v>
      </c>
      <c r="AH30" s="142">
        <f>AH21+AH29</f>
        <v>3311</v>
      </c>
      <c r="AI30" s="138">
        <f t="shared" si="22"/>
        <v>340</v>
      </c>
      <c r="AJ30" s="143">
        <f>AJ21+AJ29</f>
        <v>26.050700636942675</v>
      </c>
      <c r="AK30" s="137">
        <f t="shared" si="22"/>
        <v>298</v>
      </c>
    </row>
    <row r="31" spans="1:37" s="6" customFormat="1" ht="47.25" thickBot="1">
      <c r="A31" s="144">
        <v>2</v>
      </c>
      <c r="B31" s="145" t="s">
        <v>42</v>
      </c>
      <c r="C31" s="146">
        <f>C11+C12</f>
        <v>6</v>
      </c>
      <c r="D31" s="146">
        <f aca="true" t="shared" si="24" ref="D31:J31">D11+D12</f>
        <v>159</v>
      </c>
      <c r="E31" s="146">
        <f t="shared" si="24"/>
        <v>6</v>
      </c>
      <c r="F31" s="146">
        <f t="shared" si="24"/>
        <v>154</v>
      </c>
      <c r="G31" s="146">
        <f t="shared" si="24"/>
        <v>7</v>
      </c>
      <c r="H31" s="146">
        <f t="shared" si="24"/>
        <v>196</v>
      </c>
      <c r="I31" s="146">
        <f t="shared" si="24"/>
        <v>6</v>
      </c>
      <c r="J31" s="146">
        <f t="shared" si="24"/>
        <v>164</v>
      </c>
      <c r="K31" s="146">
        <f>K11+K12</f>
        <v>25</v>
      </c>
      <c r="L31" s="147">
        <f aca="true" t="shared" si="25" ref="L31:AI31">L11+L12</f>
        <v>0</v>
      </c>
      <c r="M31" s="148">
        <f>M11+M12</f>
        <v>673</v>
      </c>
      <c r="N31" s="146">
        <f>N11+N12</f>
        <v>7</v>
      </c>
      <c r="O31" s="146">
        <f aca="true" t="shared" si="26" ref="O31:W31">O11+O12</f>
        <v>184</v>
      </c>
      <c r="P31" s="146">
        <f t="shared" si="26"/>
        <v>6</v>
      </c>
      <c r="Q31" s="146">
        <f t="shared" si="26"/>
        <v>172</v>
      </c>
      <c r="R31" s="146">
        <f t="shared" si="26"/>
        <v>6</v>
      </c>
      <c r="S31" s="146">
        <f t="shared" si="26"/>
        <v>162</v>
      </c>
      <c r="T31" s="146">
        <f t="shared" si="26"/>
        <v>6</v>
      </c>
      <c r="U31" s="146">
        <f t="shared" si="26"/>
        <v>164</v>
      </c>
      <c r="V31" s="146">
        <f t="shared" si="26"/>
        <v>5</v>
      </c>
      <c r="W31" s="146">
        <f t="shared" si="26"/>
        <v>112</v>
      </c>
      <c r="X31" s="146">
        <f t="shared" si="25"/>
        <v>30</v>
      </c>
      <c r="Y31" s="148">
        <f t="shared" si="25"/>
        <v>794</v>
      </c>
      <c r="Z31" s="146">
        <f>Z11+Z12</f>
        <v>6</v>
      </c>
      <c r="AA31" s="146">
        <f aca="true" t="shared" si="27" ref="AA31:AE31">AA11+AA12</f>
        <v>108</v>
      </c>
      <c r="AB31" s="146">
        <f t="shared" si="27"/>
        <v>4</v>
      </c>
      <c r="AC31" s="146">
        <f t="shared" si="27"/>
        <v>87</v>
      </c>
      <c r="AD31" s="146">
        <f t="shared" si="27"/>
        <v>10</v>
      </c>
      <c r="AE31" s="146">
        <f t="shared" si="27"/>
        <v>195</v>
      </c>
      <c r="AF31" s="149">
        <f>AF11+AF12</f>
        <v>65</v>
      </c>
      <c r="AG31" s="150">
        <f t="shared" si="25"/>
        <v>0</v>
      </c>
      <c r="AH31" s="151">
        <f>AH11+AH12</f>
        <v>1662</v>
      </c>
      <c r="AI31" s="152">
        <f t="shared" si="25"/>
        <v>0</v>
      </c>
      <c r="AJ31" s="153">
        <f>AH31/AF31</f>
        <v>25.56923076923077</v>
      </c>
      <c r="AK31" s="154">
        <f>AK11+AK12</f>
        <v>102</v>
      </c>
    </row>
    <row r="32" spans="1:37" s="3" customFormat="1" ht="47.25" thickBot="1">
      <c r="A32" s="135">
        <v>13</v>
      </c>
      <c r="B32" s="155" t="s">
        <v>43</v>
      </c>
      <c r="C32" s="107">
        <f>C33-C31</f>
        <v>14</v>
      </c>
      <c r="D32" s="156">
        <f aca="true" t="shared" si="28" ref="D32:AI32">D33-D31</f>
        <v>166</v>
      </c>
      <c r="E32" s="156">
        <f t="shared" si="28"/>
        <v>12</v>
      </c>
      <c r="F32" s="156">
        <f t="shared" si="28"/>
        <v>150</v>
      </c>
      <c r="G32" s="156">
        <f t="shared" si="28"/>
        <v>16</v>
      </c>
      <c r="H32" s="156">
        <f>H33-H31</f>
        <v>179</v>
      </c>
      <c r="I32" s="156">
        <f t="shared" si="28"/>
        <v>15</v>
      </c>
      <c r="J32" s="157">
        <f t="shared" si="28"/>
        <v>177</v>
      </c>
      <c r="K32" s="107">
        <f>K33-K31</f>
        <v>57</v>
      </c>
      <c r="L32" s="156">
        <f t="shared" si="28"/>
        <v>0</v>
      </c>
      <c r="M32" s="157">
        <f t="shared" si="28"/>
        <v>672</v>
      </c>
      <c r="N32" s="107">
        <f>N33-N31</f>
        <v>15</v>
      </c>
      <c r="O32" s="156">
        <f t="shared" si="28"/>
        <v>170</v>
      </c>
      <c r="P32" s="156">
        <f t="shared" si="28"/>
        <v>14</v>
      </c>
      <c r="Q32" s="156">
        <f t="shared" si="28"/>
        <v>187</v>
      </c>
      <c r="R32" s="156">
        <f t="shared" si="28"/>
        <v>13</v>
      </c>
      <c r="S32" s="156">
        <f t="shared" si="28"/>
        <v>150</v>
      </c>
      <c r="T32" s="156">
        <f t="shared" si="28"/>
        <v>15</v>
      </c>
      <c r="U32" s="156">
        <f t="shared" si="28"/>
        <v>153</v>
      </c>
      <c r="V32" s="156">
        <f t="shared" si="28"/>
        <v>14</v>
      </c>
      <c r="W32" s="157">
        <f t="shared" si="28"/>
        <v>149</v>
      </c>
      <c r="X32" s="107">
        <f t="shared" si="28"/>
        <v>67</v>
      </c>
      <c r="Y32" s="157">
        <f t="shared" si="28"/>
        <v>786</v>
      </c>
      <c r="Z32" s="107">
        <f>Z33-Z31</f>
        <v>7</v>
      </c>
      <c r="AA32" s="156">
        <f t="shared" si="28"/>
        <v>89</v>
      </c>
      <c r="AB32" s="156">
        <f t="shared" si="28"/>
        <v>7</v>
      </c>
      <c r="AC32" s="157">
        <f t="shared" si="28"/>
        <v>79</v>
      </c>
      <c r="AD32" s="107">
        <f t="shared" si="28"/>
        <v>14</v>
      </c>
      <c r="AE32" s="157">
        <f t="shared" si="28"/>
        <v>168</v>
      </c>
      <c r="AF32" s="107">
        <f>AF33-AF31</f>
        <v>142</v>
      </c>
      <c r="AG32" s="156">
        <f t="shared" si="28"/>
        <v>0</v>
      </c>
      <c r="AH32" s="157">
        <f t="shared" si="28"/>
        <v>1649</v>
      </c>
      <c r="AI32" s="158">
        <f t="shared" si="28"/>
        <v>340</v>
      </c>
      <c r="AJ32" s="159">
        <f>AH32/AF32</f>
        <v>11.612676056338028</v>
      </c>
      <c r="AK32" s="160">
        <f>AK33-AK31</f>
        <v>196</v>
      </c>
    </row>
    <row r="33" spans="1:37" s="3" customFormat="1" ht="47.25" thickBot="1">
      <c r="A33" s="135">
        <v>15</v>
      </c>
      <c r="B33" s="155" t="s">
        <v>44</v>
      </c>
      <c r="C33" s="161">
        <f>C21+C29</f>
        <v>20</v>
      </c>
      <c r="D33" s="161">
        <f aca="true" t="shared" si="29" ref="D33:J33">D21+D29</f>
        <v>325</v>
      </c>
      <c r="E33" s="161">
        <f t="shared" si="29"/>
        <v>18</v>
      </c>
      <c r="F33" s="161">
        <f t="shared" si="29"/>
        <v>304</v>
      </c>
      <c r="G33" s="161">
        <f t="shared" si="29"/>
        <v>23</v>
      </c>
      <c r="H33" s="161">
        <f t="shared" si="29"/>
        <v>375</v>
      </c>
      <c r="I33" s="161">
        <f t="shared" si="29"/>
        <v>21</v>
      </c>
      <c r="J33" s="161">
        <f t="shared" si="29"/>
        <v>341</v>
      </c>
      <c r="K33" s="161">
        <f>K21+K29</f>
        <v>82</v>
      </c>
      <c r="L33" s="161">
        <f aca="true" t="shared" si="30" ref="L33:AI33">L21+L29</f>
        <v>0</v>
      </c>
      <c r="M33" s="161">
        <f t="shared" si="30"/>
        <v>1345</v>
      </c>
      <c r="N33" s="161">
        <f>N21+N29</f>
        <v>22</v>
      </c>
      <c r="O33" s="161">
        <f t="shared" si="30"/>
        <v>354</v>
      </c>
      <c r="P33" s="161">
        <f t="shared" si="30"/>
        <v>20</v>
      </c>
      <c r="Q33" s="161">
        <f t="shared" si="30"/>
        <v>359</v>
      </c>
      <c r="R33" s="161">
        <f t="shared" si="30"/>
        <v>19</v>
      </c>
      <c r="S33" s="161">
        <f t="shared" si="30"/>
        <v>312</v>
      </c>
      <c r="T33" s="161">
        <f t="shared" si="30"/>
        <v>21</v>
      </c>
      <c r="U33" s="161">
        <f t="shared" si="30"/>
        <v>317</v>
      </c>
      <c r="V33" s="161">
        <f t="shared" si="30"/>
        <v>19</v>
      </c>
      <c r="W33" s="161">
        <f t="shared" si="30"/>
        <v>261</v>
      </c>
      <c r="X33" s="161">
        <f t="shared" si="30"/>
        <v>97</v>
      </c>
      <c r="Y33" s="161">
        <f t="shared" si="30"/>
        <v>1580</v>
      </c>
      <c r="Z33" s="161">
        <f>Z21+Z29</f>
        <v>13</v>
      </c>
      <c r="AA33" s="161">
        <f t="shared" si="30"/>
        <v>197</v>
      </c>
      <c r="AB33" s="161">
        <f t="shared" si="30"/>
        <v>11</v>
      </c>
      <c r="AC33" s="161">
        <f t="shared" si="30"/>
        <v>166</v>
      </c>
      <c r="AD33" s="161">
        <f t="shared" si="30"/>
        <v>24</v>
      </c>
      <c r="AE33" s="161">
        <f t="shared" si="30"/>
        <v>363</v>
      </c>
      <c r="AF33" s="161">
        <f>AF21+AF29</f>
        <v>207</v>
      </c>
      <c r="AG33" s="161">
        <f t="shared" si="30"/>
        <v>0</v>
      </c>
      <c r="AH33" s="161">
        <f>AH21+AH29</f>
        <v>3311</v>
      </c>
      <c r="AI33" s="161">
        <f t="shared" si="30"/>
        <v>340</v>
      </c>
      <c r="AJ33" s="162">
        <f>AH33/AF33</f>
        <v>15.995169082125605</v>
      </c>
      <c r="AK33" s="161">
        <f>AK21+AK29</f>
        <v>298</v>
      </c>
    </row>
    <row r="34" spans="1:37" ht="24" thickBo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4"/>
      <c r="L34" s="164"/>
      <c r="M34" s="164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4"/>
      <c r="Y34" s="164"/>
      <c r="Z34" s="163"/>
      <c r="AA34" s="163"/>
      <c r="AB34" s="163"/>
      <c r="AC34" s="163"/>
      <c r="AD34" s="164"/>
      <c r="AE34" s="164"/>
      <c r="AF34" s="164"/>
      <c r="AG34" s="164"/>
      <c r="AH34" s="164"/>
      <c r="AI34" s="163"/>
      <c r="AJ34" s="165"/>
      <c r="AK34" s="11"/>
    </row>
    <row r="35" spans="1:37" s="7" customFormat="1" ht="24" thickBot="1">
      <c r="A35" s="166" t="s">
        <v>45</v>
      </c>
      <c r="B35" s="167"/>
      <c r="C35" s="168" t="s">
        <v>46</v>
      </c>
      <c r="D35" s="168"/>
      <c r="E35" s="168"/>
      <c r="F35" s="169"/>
      <c r="G35" s="170" t="s">
        <v>47</v>
      </c>
      <c r="H35" s="168"/>
      <c r="I35" s="168"/>
      <c r="J35" s="168"/>
      <c r="K35" s="169"/>
      <c r="L35" s="171" t="s">
        <v>48</v>
      </c>
      <c r="M35" s="172"/>
      <c r="N35" s="172"/>
      <c r="O35" s="172"/>
      <c r="P35" s="173"/>
      <c r="Q35" s="174" t="s">
        <v>49</v>
      </c>
      <c r="R35" s="175"/>
      <c r="S35" s="175"/>
      <c r="T35" s="175"/>
      <c r="U35" s="176"/>
      <c r="V35" s="177"/>
      <c r="W35" s="177"/>
      <c r="X35" s="178"/>
      <c r="Y35" s="178"/>
      <c r="Z35" s="177"/>
      <c r="AA35" s="177"/>
      <c r="AB35" s="177"/>
      <c r="AC35" s="177"/>
      <c r="AD35" s="178"/>
      <c r="AE35" s="178"/>
      <c r="AF35" s="178"/>
      <c r="AG35" s="178"/>
      <c r="AH35" s="178"/>
      <c r="AI35" s="177"/>
      <c r="AJ35" s="179"/>
      <c r="AK35" s="177"/>
    </row>
    <row r="36" spans="1:37" s="7" customFormat="1" ht="23.25">
      <c r="A36" s="180" t="s">
        <v>50</v>
      </c>
      <c r="B36" s="181"/>
      <c r="C36" s="182"/>
      <c r="D36" s="182"/>
      <c r="E36" s="182"/>
      <c r="F36" s="183"/>
      <c r="G36" s="184"/>
      <c r="H36" s="185"/>
      <c r="I36" s="185"/>
      <c r="J36" s="185"/>
      <c r="K36" s="186"/>
      <c r="L36" s="187"/>
      <c r="M36" s="185"/>
      <c r="N36" s="185"/>
      <c r="O36" s="185"/>
      <c r="P36" s="188"/>
      <c r="Q36" s="184"/>
      <c r="R36" s="185"/>
      <c r="S36" s="185"/>
      <c r="T36" s="185"/>
      <c r="U36" s="186"/>
      <c r="V36" s="177"/>
      <c r="W36" s="177"/>
      <c r="X36" s="178"/>
      <c r="Y36" s="178"/>
      <c r="Z36" s="177"/>
      <c r="AA36" s="177"/>
      <c r="AB36" s="177"/>
      <c r="AC36" s="177"/>
      <c r="AD36" s="178"/>
      <c r="AE36" s="178"/>
      <c r="AF36" s="178"/>
      <c r="AG36" s="178"/>
      <c r="AH36" s="178"/>
      <c r="AI36" s="177"/>
      <c r="AJ36" s="179"/>
      <c r="AK36" s="177"/>
    </row>
    <row r="37" spans="1:37" s="7" customFormat="1" ht="23.25">
      <c r="A37" s="189" t="s">
        <v>51</v>
      </c>
      <c r="B37" s="190"/>
      <c r="C37" s="191"/>
      <c r="D37" s="191"/>
      <c r="E37" s="191"/>
      <c r="F37" s="192"/>
      <c r="G37" s="193"/>
      <c r="H37" s="194"/>
      <c r="I37" s="194"/>
      <c r="J37" s="194"/>
      <c r="K37" s="195"/>
      <c r="L37" s="196"/>
      <c r="M37" s="194"/>
      <c r="N37" s="194"/>
      <c r="O37" s="194"/>
      <c r="P37" s="197"/>
      <c r="Q37" s="193"/>
      <c r="R37" s="194"/>
      <c r="S37" s="194"/>
      <c r="T37" s="194"/>
      <c r="U37" s="195"/>
      <c r="V37" s="177"/>
      <c r="W37" s="177"/>
      <c r="X37" s="178"/>
      <c r="Y37" s="178"/>
      <c r="Z37" s="177"/>
      <c r="AA37" s="177"/>
      <c r="AB37" s="177"/>
      <c r="AC37" s="177"/>
      <c r="AD37" s="178"/>
      <c r="AE37" s="178"/>
      <c r="AF37" s="178"/>
      <c r="AG37" s="178"/>
      <c r="AH37" s="178"/>
      <c r="AI37" s="177"/>
      <c r="AJ37" s="179"/>
      <c r="AK37" s="177"/>
    </row>
    <row r="38" spans="1:37" s="7" customFormat="1" ht="23.25">
      <c r="A38" s="198" t="s">
        <v>52</v>
      </c>
      <c r="B38" s="199"/>
      <c r="C38" s="200"/>
      <c r="D38" s="200"/>
      <c r="E38" s="200"/>
      <c r="F38" s="201"/>
      <c r="G38" s="202"/>
      <c r="H38" s="203"/>
      <c r="I38" s="203"/>
      <c r="J38" s="203"/>
      <c r="K38" s="204"/>
      <c r="L38" s="205"/>
      <c r="M38" s="203"/>
      <c r="N38" s="203"/>
      <c r="O38" s="203"/>
      <c r="P38" s="206"/>
      <c r="Q38" s="202"/>
      <c r="R38" s="203"/>
      <c r="S38" s="203"/>
      <c r="T38" s="203"/>
      <c r="U38" s="204"/>
      <c r="V38" s="177"/>
      <c r="W38" s="177"/>
      <c r="X38" s="178"/>
      <c r="Y38" s="178"/>
      <c r="Z38" s="177"/>
      <c r="AA38" s="177"/>
      <c r="AB38" s="177"/>
      <c r="AC38" s="177"/>
      <c r="AD38" s="178"/>
      <c r="AE38" s="178"/>
      <c r="AF38" s="178"/>
      <c r="AG38" s="178"/>
      <c r="AH38" s="178"/>
      <c r="AI38" s="177"/>
      <c r="AJ38" s="179"/>
      <c r="AK38" s="177"/>
    </row>
    <row r="39" spans="1:37" ht="24" thickBot="1">
      <c r="A39" s="207" t="s">
        <v>53</v>
      </c>
      <c r="B39" s="208"/>
      <c r="C39" s="209"/>
      <c r="D39" s="209"/>
      <c r="E39" s="209"/>
      <c r="F39" s="210"/>
      <c r="G39" s="211"/>
      <c r="H39" s="212"/>
      <c r="I39" s="212"/>
      <c r="J39" s="212"/>
      <c r="K39" s="213"/>
      <c r="L39" s="212"/>
      <c r="M39" s="212"/>
      <c r="N39" s="212"/>
      <c r="O39" s="212"/>
      <c r="P39" s="213"/>
      <c r="Q39" s="211"/>
      <c r="R39" s="212"/>
      <c r="S39" s="212"/>
      <c r="T39" s="212"/>
      <c r="U39" s="213"/>
      <c r="V39" s="214"/>
      <c r="W39" s="214"/>
      <c r="X39" s="215"/>
      <c r="Y39" s="215"/>
      <c r="Z39" s="216"/>
      <c r="AA39" s="216"/>
      <c r="AB39" s="216"/>
      <c r="AC39" s="214"/>
      <c r="AD39" s="217"/>
      <c r="AE39" s="217"/>
      <c r="AF39" s="217"/>
      <c r="AG39" s="217"/>
      <c r="AH39" s="217"/>
      <c r="AI39" s="214"/>
      <c r="AJ39" s="218"/>
      <c r="AK39" s="219"/>
    </row>
    <row r="40" spans="1:37" ht="23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  <c r="Y40" s="12"/>
      <c r="Z40" s="11"/>
      <c r="AA40" s="11"/>
      <c r="AB40" s="11"/>
      <c r="AC40" s="11"/>
      <c r="AD40" s="12"/>
      <c r="AE40" s="12"/>
      <c r="AF40" s="12"/>
      <c r="AG40" s="12"/>
      <c r="AH40" s="12"/>
      <c r="AI40" s="11"/>
      <c r="AJ40" s="14"/>
      <c r="AK40" s="11"/>
    </row>
    <row r="41" spans="1:37" ht="23.25">
      <c r="A41" s="11"/>
      <c r="B41" s="11" t="s">
        <v>61</v>
      </c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  <c r="Y41" s="12"/>
      <c r="Z41" s="11"/>
      <c r="AA41" s="11"/>
      <c r="AB41" s="11"/>
      <c r="AC41" s="11"/>
      <c r="AD41" s="12"/>
      <c r="AE41" s="12"/>
      <c r="AF41" s="12"/>
      <c r="AG41" s="12"/>
      <c r="AH41" s="12"/>
      <c r="AI41" s="11"/>
      <c r="AJ41" s="14"/>
      <c r="AK41" s="11"/>
    </row>
    <row r="42" spans="1:37" ht="23.25">
      <c r="A42" s="11"/>
      <c r="B42" s="11" t="s">
        <v>62</v>
      </c>
      <c r="C42" s="11"/>
      <c r="D42" s="11"/>
      <c r="E42" s="11" t="s">
        <v>63</v>
      </c>
      <c r="F42" s="11"/>
      <c r="G42" s="11"/>
      <c r="H42" s="11"/>
      <c r="I42" s="11"/>
      <c r="J42" s="11"/>
      <c r="K42" s="12"/>
      <c r="L42" s="12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12"/>
      <c r="Z42" s="11"/>
      <c r="AA42" s="11"/>
      <c r="AB42" s="11"/>
      <c r="AC42" s="11"/>
      <c r="AD42" s="12"/>
      <c r="AE42" s="12"/>
      <c r="AF42" s="12"/>
      <c r="AG42" s="12"/>
      <c r="AH42" s="12"/>
      <c r="AI42" s="11"/>
      <c r="AJ42" s="14"/>
      <c r="AK42" s="11"/>
    </row>
    <row r="43" spans="1:37" ht="20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  <c r="Y43" s="9"/>
      <c r="Z43" s="8"/>
      <c r="AA43" s="8"/>
      <c r="AB43" s="8"/>
      <c r="AC43" s="8"/>
      <c r="AD43" s="9"/>
      <c r="AE43" s="9"/>
      <c r="AF43" s="9"/>
      <c r="AG43" s="9"/>
      <c r="AH43" s="9"/>
      <c r="AI43" s="8"/>
      <c r="AJ43" s="10"/>
      <c r="AK43" s="8"/>
    </row>
  </sheetData>
  <mergeCells count="49">
    <mergeCell ref="Z39:AB39"/>
    <mergeCell ref="A38:B38"/>
    <mergeCell ref="C38:F38"/>
    <mergeCell ref="G38:K38"/>
    <mergeCell ref="L38:P38"/>
    <mergeCell ref="Q38:U38"/>
    <mergeCell ref="A39:B39"/>
    <mergeCell ref="C39:F39"/>
    <mergeCell ref="G39:K39"/>
    <mergeCell ref="L39:P39"/>
    <mergeCell ref="Q39:U39"/>
    <mergeCell ref="A36:B36"/>
    <mergeCell ref="C36:F36"/>
    <mergeCell ref="G36:K36"/>
    <mergeCell ref="L36:P36"/>
    <mergeCell ref="Q36:U36"/>
    <mergeCell ref="A37:B37"/>
    <mergeCell ref="C37:F37"/>
    <mergeCell ref="G37:K37"/>
    <mergeCell ref="L37:P37"/>
    <mergeCell ref="Q37:U37"/>
    <mergeCell ref="A22:AK22"/>
    <mergeCell ref="A35:B35"/>
    <mergeCell ref="C35:F35"/>
    <mergeCell ref="G35:K35"/>
    <mergeCell ref="L35:P35"/>
    <mergeCell ref="Q35:U35"/>
    <mergeCell ref="AK8:AK9"/>
    <mergeCell ref="P8:Q8"/>
    <mergeCell ref="R8:S8"/>
    <mergeCell ref="T8:U8"/>
    <mergeCell ref="V8:W8"/>
    <mergeCell ref="X8:Y8"/>
    <mergeCell ref="Z8:AA8"/>
    <mergeCell ref="AB8:AC8"/>
    <mergeCell ref="AD8:AE8"/>
    <mergeCell ref="AF8:AH8"/>
    <mergeCell ref="AI8:AI9"/>
    <mergeCell ref="AJ8:AJ9"/>
    <mergeCell ref="A5:AJ5"/>
    <mergeCell ref="A6:AJ6"/>
    <mergeCell ref="A8:A9"/>
    <mergeCell ref="B8:B9"/>
    <mergeCell ref="C8:D8"/>
    <mergeCell ref="E8:F8"/>
    <mergeCell ref="G8:H8"/>
    <mergeCell ref="I8:J8"/>
    <mergeCell ref="K8:M8"/>
    <mergeCell ref="N8:O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VINGA</cp:lastModifiedBy>
  <cp:lastPrinted>2020-05-27T06:55:02Z</cp:lastPrinted>
  <dcterms:created xsi:type="dcterms:W3CDTF">2019-10-22T07:41:24Z</dcterms:created>
  <dcterms:modified xsi:type="dcterms:W3CDTF">2020-05-27T06:56:27Z</dcterms:modified>
  <cp:category/>
  <cp:version/>
  <cp:contentType/>
  <cp:contentStatus/>
</cp:coreProperties>
</file>