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'дод.7'!$B$1:$K$35</definedName>
  </definedNames>
  <calcPr fullCalcOnLoad="1"/>
</workbook>
</file>

<file path=xl/sharedStrings.xml><?xml version="1.0" encoding="utf-8"?>
<sst xmlns="http://schemas.openxmlformats.org/spreadsheetml/2006/main" count="144" uniqueCount="116">
  <si>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</si>
  <si>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</si>
  <si>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</si>
  <si>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</si>
  <si>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</si>
  <si>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</si>
  <si>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Найменування місцевої / регіональної програми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</si>
  <si>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</si>
  <si>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</si>
  <si>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</si>
  <si>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(пункт 5)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</si>
  <si>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</si>
  <si>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(грн.)</t>
  </si>
  <si>
    <t xml:space="preserve">Розподіл витрат місцевого бюджету на реалізацію місцевих/регіональних програм у 2019 році  </t>
  </si>
  <si>
    <t>Дата та номер документа, яким затверджено місцеву / регіональну програму</t>
  </si>
  <si>
    <t>Баришівська селищна рада</t>
  </si>
  <si>
    <t>Інші заходи у сфері соціального захисту і соціального забезпечення</t>
  </si>
  <si>
    <t>3242</t>
  </si>
  <si>
    <t>1090</t>
  </si>
  <si>
    <t>Інші заходи в галузі культури і мистецтва</t>
  </si>
  <si>
    <t>Програма «Турбота» на 2019 рік</t>
  </si>
  <si>
    <t>4082</t>
  </si>
  <si>
    <t>0829</t>
  </si>
  <si>
    <t xml:space="preserve">                               Селищний голова                                                                                  О.П.Вареніченко</t>
  </si>
  <si>
    <t>2010</t>
  </si>
  <si>
    <t>Багатопрофільна стаціонарна медична допомога населенню</t>
  </si>
  <si>
    <t>0731</t>
  </si>
  <si>
    <t>0100000</t>
  </si>
  <si>
    <t>0113242</t>
  </si>
  <si>
    <t>0112010</t>
  </si>
  <si>
    <t>0114082</t>
  </si>
  <si>
    <t>Програма фінансової підтримки комунального некомерційного підприємства "Баришівська центральна районна лікарня" на 2019 рік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</si>
  <si>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</si>
  <si>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</si>
  <si>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</si>
  <si>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</si>
  <si>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</si>
  <si>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№39-04-07</t>
  </si>
  <si>
    <t>Рішення селищної ради від 31.01.2019 №46-04-07</t>
  </si>
  <si>
    <t>Рішення селищної ради від 31.02.2019 № 40-04-07</t>
  </si>
  <si>
    <t>Рішення селищної ради від 31.01.2019 № 49-04-07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</si>
  <si>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</si>
  <si>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</si>
  <si>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</si>
  <si>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футболу на 2019-2022 роки</t>
  </si>
  <si>
    <t>Рішення селищної ради від 21.02.2019 № 66-05-07</t>
  </si>
  <si>
    <t>0611010, 0611020</t>
  </si>
  <si>
    <t>1010, 1020</t>
  </si>
  <si>
    <t>Надання дошкільної освіти.Надання загальної середньої освіти загальноосвітніми навчальними закладами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</si>
  <si>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2019 рік.</t>
  </si>
  <si>
    <t>Рішення селищної ради від 31.01.2019 № 43-04-07</t>
  </si>
  <si>
    <t>0611020</t>
  </si>
  <si>
    <t>1020</t>
  </si>
  <si>
    <t>.Надання загальної середньої освіти загальноосвітніми навчальними закладами</t>
  </si>
  <si>
    <t>Програма "Шкільний автобус" на 2019 рік.</t>
  </si>
  <si>
    <t>Рішення селищної ради від 31.01.2019 № 44-04-07</t>
  </si>
  <si>
    <t>Програма відзначення державних та регійних свят, пам'ятних та знаменних дат, здійснення представницьких заходів Баришівською селищною радою на 219 рік.</t>
  </si>
  <si>
    <t>0615011</t>
  </si>
  <si>
    <t>5011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</si>
  <si>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</si>
  <si>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</t>
  </si>
  <si>
    <t>Рішення селищної ради від 21.02.2019 № 65-05-07</t>
  </si>
  <si>
    <t>0810</t>
  </si>
  <si>
    <t>0910,0921</t>
  </si>
  <si>
    <t>0921</t>
  </si>
  <si>
    <t>01</t>
  </si>
  <si>
    <t>0600000</t>
  </si>
  <si>
    <t>06</t>
  </si>
  <si>
    <t>Відділ освіти, молоді та спорту</t>
  </si>
  <si>
    <t>0110000</t>
  </si>
  <si>
    <t>0610000</t>
  </si>
  <si>
    <t>0112144</t>
  </si>
  <si>
    <t>2144</t>
  </si>
  <si>
    <t>Централізовані заходи з лікування хворих на цукровий та нецукровий діабет</t>
  </si>
  <si>
    <t>Програма "Цукровий та нецукровий діабет на 2019-2020 роки"</t>
  </si>
  <si>
    <t>0112142</t>
  </si>
  <si>
    <t>2142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</si>
  <si>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</si>
  <si>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</si>
  <si>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0763</t>
  </si>
  <si>
    <t>Рішення селищної ради від 21.02.2019 № 63-05-07</t>
  </si>
  <si>
    <t>Рішення селищної ради від 21.02.2019 № 64-05-07</t>
  </si>
  <si>
    <t>10</t>
  </si>
  <si>
    <t>Відділ культури та туризму</t>
  </si>
  <si>
    <t>1000000</t>
  </si>
  <si>
    <t>1010000</t>
  </si>
  <si>
    <t>1014082</t>
  </si>
  <si>
    <t xml:space="preserve">Інші заходи у галузі культури </t>
  </si>
  <si>
    <t>Програма розвитку культури на 2019 рік.</t>
  </si>
  <si>
    <t>Рішення селищної ради від 31.01.2019 № 42-04-07</t>
  </si>
  <si>
    <t>0113104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</si>
  <si>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</si>
  <si>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</si>
  <si>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Селищна програма доставки гарячих обідів підопічним Баришівського селищного територіального центру соціального обслуговування (надання соціальних послуг) та особам, які опинплися в складних життєвих обставинах "Їжа на колесах" на 2019 рік.</t>
  </si>
  <si>
    <t>Рішення селищної ради від 31.01.2019 № 50-04-07</t>
  </si>
  <si>
    <t>Утримання та забезпечення діяльності центрів соціальних служб для сім`ї, дітей та молоді</t>
  </si>
  <si>
    <t>Програма "Призовник"на 2019 рік.</t>
  </si>
  <si>
    <t>0113140</t>
  </si>
  <si>
    <t>3140</t>
  </si>
  <si>
    <t>Оздоровлення та відпочинок дітей (крім заходів з оздоровлення громадян, які постраждали внаслідок Чорнобильської катастрофи</t>
  </si>
  <si>
    <t>Програма оздоровлення та відпочинку дітей Баришівської селищної ради на 2019 рік</t>
  </si>
  <si>
    <t>0611162</t>
  </si>
  <si>
    <t>1162</t>
  </si>
  <si>
    <t>0990</t>
  </si>
  <si>
    <t>Інші прграми та заходи у сфері освіти</t>
  </si>
  <si>
    <t>Програма розвитку системи освіти Баришівської селищної ради на 2019-2021 роки.</t>
  </si>
  <si>
    <t>Рішення селищної ради від 17.04.2019 № 193-09-07</t>
  </si>
  <si>
    <t>Рішення селищної ради від 20.05.2019 № 283-11-07</t>
  </si>
  <si>
    <t>0118313</t>
  </si>
  <si>
    <t>8313</t>
  </si>
  <si>
    <t>Ліквідація іншого забруднення навколишнього природного середовища</t>
  </si>
  <si>
    <t>Комплексна цільова програма розвитку дитячо-юнацького боксу в Баришівській громаді на 2019-2022 роки</t>
  </si>
  <si>
    <t>Рішення селищної ради від 20.09.2019 № 597-16-07</t>
  </si>
  <si>
    <t xml:space="preserve"> "Попередження та ліквідація торф'яних пожеж на території Баришівської селищної ради у 2019-2020 роки"</t>
  </si>
  <si>
    <t>0620</t>
  </si>
  <si>
    <t xml:space="preserve">Додаток 7                                                           до рішення Баришівської селищної ради від 16.12.2019  № 790-19-07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</si>
</sst>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9" borderId="1" applyNumberFormat="0" applyAlignment="0" applyProtection="0"/>
    <xf numFmtId="0" fontId="9" fillId="28" borderId="2" applyNumberFormat="0" applyAlignment="0" applyProtection="0"/>
    <xf numFmtId="0" fontId="16" fillId="28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9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1" fillId="30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7" fillId="4" borderId="0" applyNumberFormat="0" applyBorder="0" applyAlignment="0" applyProtection="0"/>
    <xf numFmtId="0" fontId="43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44" fillId="30" borderId="12" applyNumberFormat="0" applyAlignment="0" applyProtection="0"/>
    <xf numFmtId="0" fontId="19" fillId="0" borderId="13" applyNumberFormat="0" applyFill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200" fontId="26" fillId="0" borderId="14" xfId="93" applyNumberFormat="1" applyFont="1" applyBorder="1" applyAlignment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vertical="center" wrapText="1"/>
    </xf>
    <xf numFmtId="4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vertical="center" wrapText="1"/>
      <protection/>
    </xf>
    <xf numFmtId="0" fontId="31" fillId="0" borderId="14" xfId="0" applyFont="1" applyBorder="1" applyAlignment="1">
      <alignment vertical="center" wrapText="1"/>
    </xf>
    <xf numFmtId="4" fontId="25" fillId="0" borderId="14" xfId="93" applyNumberFormat="1" applyFont="1" applyBorder="1" applyAlignment="1">
      <alignment horizontal="center" vertical="center"/>
      <protection/>
    </xf>
    <xf numFmtId="4" fontId="26" fillId="0" borderId="14" xfId="93" applyNumberFormat="1" applyFont="1" applyBorder="1" applyAlignment="1">
      <alignment horizontal="center" vertical="center"/>
      <protection/>
    </xf>
    <xf numFmtId="2" fontId="25" fillId="0" borderId="14" xfId="0" applyNumberFormat="1" applyFont="1" applyBorder="1" applyAlignment="1" quotePrefix="1">
      <alignment vertical="center" wrapText="1"/>
    </xf>
    <xf numFmtId="200" fontId="26" fillId="0" borderId="14" xfId="93" applyNumberFormat="1" applyFont="1" applyBorder="1" applyAlignment="1">
      <alignment horizontal="center" vertical="center"/>
      <protection/>
    </xf>
    <xf numFmtId="200" fontId="25" fillId="0" borderId="14" xfId="93" applyNumberFormat="1" applyFont="1" applyBorder="1" applyAlignment="1">
      <alignment horizontal="center" vertical="top" wrapText="1"/>
      <protection/>
    </xf>
    <xf numFmtId="0" fontId="25" fillId="0" borderId="14" xfId="0" applyFont="1" applyBorder="1" applyAlignment="1">
      <alignment vertical="top" wrapText="1"/>
    </xf>
    <xf numFmtId="2" fontId="25" fillId="0" borderId="14" xfId="0" applyNumberFormat="1" applyFont="1" applyBorder="1" applyAlignment="1">
      <alignment vertical="center" wrapText="1"/>
    </xf>
    <xf numFmtId="200" fontId="25" fillId="0" borderId="14" xfId="93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6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18" xfId="0" applyNumberFormat="1" applyFont="1" applyFill="1" applyBorder="1" applyAlignment="1" applyProtection="1">
      <alignment horizontal="left" vertical="center" wrapText="1"/>
      <protection/>
    </xf>
    <xf numFmtId="0" fontId="25" fillId="34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4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tabSelected="1" view="pageBreakPreview" zoomScale="75" zoomScaleNormal="75" zoomScaleSheetLayoutView="75" zoomScalePageLayoutView="0" workbookViewId="0" topLeftCell="C1">
      <selection activeCell="J2" sqref="J2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2.5" style="2" customWidth="1"/>
    <col min="6" max="6" width="40.66015625" style="2" customWidth="1"/>
    <col min="7" max="7" width="19.83203125" style="2" customWidth="1"/>
    <col min="8" max="9" width="17.66015625" style="2" customWidth="1"/>
    <col min="10" max="10" width="17.83203125" style="2" customWidth="1"/>
    <col min="11" max="11" width="20.33203125" style="2" customWidth="1"/>
    <col min="12" max="12" width="4.33203125" style="3" customWidth="1"/>
    <col min="13" max="16384" width="9.16015625" style="3" customWidth="1"/>
  </cols>
  <sheetData>
    <row r="1" spans="4:11" ht="51" customHeight="1">
      <c r="D1" s="19"/>
      <c r="I1" s="20"/>
      <c r="J1" s="45" t="s">
        <v>115</v>
      </c>
      <c r="K1" s="45"/>
    </row>
    <row r="2" spans="4:11" ht="12" customHeight="1">
      <c r="D2" s="19"/>
      <c r="I2" s="20"/>
      <c r="J2" s="4" t="s">
        <v>10</v>
      </c>
      <c r="K2" s="4"/>
    </row>
    <row r="3" spans="1:11" s="9" customFormat="1" ht="33" customHeight="1">
      <c r="A3" s="8"/>
      <c r="B3" s="49" t="s">
        <v>13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8.75">
      <c r="B4" s="17"/>
      <c r="C4" s="5"/>
      <c r="D4" s="5"/>
      <c r="E4" s="5"/>
      <c r="F4" s="6"/>
      <c r="G4" s="6"/>
      <c r="H4" s="6"/>
      <c r="I4" s="6"/>
      <c r="J4" s="18"/>
      <c r="K4" s="21" t="s">
        <v>12</v>
      </c>
    </row>
    <row r="5" spans="1:11" ht="28.5" customHeight="1">
      <c r="A5" s="7"/>
      <c r="B5" s="42" t="s">
        <v>7</v>
      </c>
      <c r="C5" s="44" t="s">
        <v>8</v>
      </c>
      <c r="D5" s="44" t="s">
        <v>9</v>
      </c>
      <c r="E5" s="44" t="s">
        <v>11</v>
      </c>
      <c r="F5" s="44" t="s">
        <v>6</v>
      </c>
      <c r="G5" s="52" t="s">
        <v>14</v>
      </c>
      <c r="H5" s="44" t="s">
        <v>4</v>
      </c>
      <c r="I5" s="44" t="s">
        <v>0</v>
      </c>
      <c r="J5" s="44" t="s">
        <v>1</v>
      </c>
      <c r="K5" s="44"/>
    </row>
    <row r="6" spans="1:11" s="9" customFormat="1" ht="130.5" customHeight="1">
      <c r="A6" s="8"/>
      <c r="B6" s="43"/>
      <c r="C6" s="44"/>
      <c r="D6" s="44"/>
      <c r="E6" s="44"/>
      <c r="F6" s="44"/>
      <c r="G6" s="52"/>
      <c r="H6" s="44"/>
      <c r="I6" s="44"/>
      <c r="J6" s="1" t="s">
        <v>5</v>
      </c>
      <c r="K6" s="1" t="s">
        <v>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.75" customHeight="1">
      <c r="B8" s="24" t="s">
        <v>27</v>
      </c>
      <c r="C8" s="24" t="s">
        <v>65</v>
      </c>
      <c r="D8" s="24"/>
      <c r="E8" s="25" t="s">
        <v>15</v>
      </c>
      <c r="F8" s="26"/>
      <c r="G8" s="26"/>
      <c r="H8" s="28">
        <f>I8+J8</f>
        <v>29338232.98</v>
      </c>
      <c r="I8" s="28">
        <f>I9</f>
        <v>29168232.98</v>
      </c>
      <c r="J8" s="28">
        <f>J9</f>
        <v>170000</v>
      </c>
      <c r="K8" s="28">
        <f>K9</f>
        <v>70000</v>
      </c>
    </row>
    <row r="9" spans="2:11" ht="37.5">
      <c r="B9" s="24" t="s">
        <v>69</v>
      </c>
      <c r="C9" s="24"/>
      <c r="D9" s="24"/>
      <c r="E9" s="25" t="s">
        <v>15</v>
      </c>
      <c r="F9" s="26"/>
      <c r="G9" s="26"/>
      <c r="H9" s="28">
        <f aca="true" t="shared" si="0" ref="H9:H22">I9+J9</f>
        <v>29338232.98</v>
      </c>
      <c r="I9" s="28">
        <f>I10+I11+I12+I13+I14+I16+I17+I18+I19+I20+I15</f>
        <v>29168232.98</v>
      </c>
      <c r="J9" s="28">
        <f>J10+J13+J11+J12+J14+J16+J17+J18+J19+J20</f>
        <v>170000</v>
      </c>
      <c r="K9" s="28">
        <f>K10+K13+K11+K12+K14+K16</f>
        <v>70000</v>
      </c>
    </row>
    <row r="10" spans="2:11" ht="68.25" customHeight="1">
      <c r="B10" s="22" t="s">
        <v>28</v>
      </c>
      <c r="C10" s="22" t="s">
        <v>17</v>
      </c>
      <c r="D10" s="22" t="s">
        <v>18</v>
      </c>
      <c r="E10" s="27" t="s">
        <v>16</v>
      </c>
      <c r="F10" s="27" t="s">
        <v>20</v>
      </c>
      <c r="G10" s="36" t="s">
        <v>37</v>
      </c>
      <c r="H10" s="28">
        <f t="shared" si="0"/>
        <v>2580500</v>
      </c>
      <c r="I10" s="33">
        <v>2580500</v>
      </c>
      <c r="J10" s="23"/>
      <c r="K10" s="23"/>
    </row>
    <row r="11" spans="2:11" ht="87.75" customHeight="1">
      <c r="B11" s="22" t="s">
        <v>29</v>
      </c>
      <c r="C11" s="22" t="s">
        <v>24</v>
      </c>
      <c r="D11" s="22" t="s">
        <v>26</v>
      </c>
      <c r="E11" s="30" t="s">
        <v>25</v>
      </c>
      <c r="F11" s="27" t="s">
        <v>31</v>
      </c>
      <c r="G11" s="36" t="s">
        <v>38</v>
      </c>
      <c r="H11" s="28">
        <f t="shared" si="0"/>
        <v>25220982.98</v>
      </c>
      <c r="I11" s="32">
        <v>25150982.98</v>
      </c>
      <c r="J11" s="35">
        <v>70000</v>
      </c>
      <c r="K11" s="35">
        <v>70000</v>
      </c>
    </row>
    <row r="12" spans="2:11" ht="94.5" customHeight="1">
      <c r="B12" s="22" t="s">
        <v>32</v>
      </c>
      <c r="C12" s="22" t="s">
        <v>33</v>
      </c>
      <c r="D12" s="29" t="s">
        <v>34</v>
      </c>
      <c r="E12" s="37" t="s">
        <v>35</v>
      </c>
      <c r="F12" s="27" t="s">
        <v>36</v>
      </c>
      <c r="G12" s="36" t="s">
        <v>39</v>
      </c>
      <c r="H12" s="28">
        <f t="shared" si="0"/>
        <v>60000</v>
      </c>
      <c r="I12" s="32">
        <v>60000</v>
      </c>
      <c r="J12" s="23"/>
      <c r="K12" s="23"/>
    </row>
    <row r="13" spans="2:11" ht="108.75" customHeight="1">
      <c r="B13" s="22" t="s">
        <v>30</v>
      </c>
      <c r="C13" s="22" t="s">
        <v>21</v>
      </c>
      <c r="D13" s="22" t="s">
        <v>22</v>
      </c>
      <c r="E13" s="27" t="s">
        <v>19</v>
      </c>
      <c r="F13" s="27" t="s">
        <v>56</v>
      </c>
      <c r="G13" s="36" t="s">
        <v>40</v>
      </c>
      <c r="H13" s="28">
        <f t="shared" si="0"/>
        <v>450000</v>
      </c>
      <c r="I13" s="32">
        <v>450000</v>
      </c>
      <c r="J13" s="23"/>
      <c r="K13" s="23"/>
    </row>
    <row r="14" spans="2:11" ht="65.25" customHeight="1">
      <c r="B14" s="22" t="s">
        <v>71</v>
      </c>
      <c r="C14" s="22" t="s">
        <v>72</v>
      </c>
      <c r="D14" s="22" t="s">
        <v>79</v>
      </c>
      <c r="E14" s="27" t="s">
        <v>73</v>
      </c>
      <c r="F14" s="27" t="s">
        <v>74</v>
      </c>
      <c r="G14" s="36" t="s">
        <v>80</v>
      </c>
      <c r="H14" s="28">
        <f t="shared" si="0"/>
        <v>30000</v>
      </c>
      <c r="I14" s="32">
        <v>30000</v>
      </c>
      <c r="J14" s="23"/>
      <c r="K14" s="23"/>
    </row>
    <row r="15" spans="2:11" ht="65.25" customHeight="1">
      <c r="B15" s="22" t="s">
        <v>29</v>
      </c>
      <c r="C15" s="22" t="s">
        <v>24</v>
      </c>
      <c r="D15" s="22" t="s">
        <v>26</v>
      </c>
      <c r="E15" s="30" t="s">
        <v>25</v>
      </c>
      <c r="F15" s="27" t="s">
        <v>74</v>
      </c>
      <c r="G15" s="36" t="s">
        <v>80</v>
      </c>
      <c r="H15" s="28">
        <f t="shared" si="0"/>
        <v>45000</v>
      </c>
      <c r="I15" s="32">
        <v>45000</v>
      </c>
      <c r="J15" s="23"/>
      <c r="K15" s="23"/>
    </row>
    <row r="16" spans="2:11" ht="71.25" customHeight="1">
      <c r="B16" s="22" t="s">
        <v>75</v>
      </c>
      <c r="C16" s="22" t="s">
        <v>76</v>
      </c>
      <c r="D16" s="22" t="s">
        <v>79</v>
      </c>
      <c r="E16" s="27" t="s">
        <v>77</v>
      </c>
      <c r="F16" s="27" t="s">
        <v>78</v>
      </c>
      <c r="G16" s="36" t="s">
        <v>81</v>
      </c>
      <c r="H16" s="28">
        <f t="shared" si="0"/>
        <v>26950</v>
      </c>
      <c r="I16" s="32">
        <v>26950</v>
      </c>
      <c r="J16" s="23"/>
      <c r="K16" s="23"/>
    </row>
    <row r="17" spans="2:11" ht="141.75" customHeight="1">
      <c r="B17" s="22" t="s">
        <v>90</v>
      </c>
      <c r="C17" s="22" t="s">
        <v>91</v>
      </c>
      <c r="D17" s="22" t="s">
        <v>52</v>
      </c>
      <c r="E17" s="27" t="s">
        <v>92</v>
      </c>
      <c r="F17" s="27" t="s">
        <v>93</v>
      </c>
      <c r="G17" s="36" t="s">
        <v>94</v>
      </c>
      <c r="H17" s="28">
        <f t="shared" si="0"/>
        <v>224500</v>
      </c>
      <c r="I17" s="32">
        <v>224500</v>
      </c>
      <c r="J17" s="23"/>
      <c r="K17" s="23"/>
    </row>
    <row r="18" spans="2:11" ht="75" customHeight="1">
      <c r="B18" s="22" t="s">
        <v>32</v>
      </c>
      <c r="C18" s="22" t="s">
        <v>33</v>
      </c>
      <c r="D18" s="22" t="s">
        <v>34</v>
      </c>
      <c r="E18" s="34" t="s">
        <v>95</v>
      </c>
      <c r="F18" s="27" t="s">
        <v>96</v>
      </c>
      <c r="G18" s="36" t="s">
        <v>94</v>
      </c>
      <c r="H18" s="28">
        <f t="shared" si="0"/>
        <v>67000</v>
      </c>
      <c r="I18" s="32">
        <v>67000</v>
      </c>
      <c r="J18" s="23"/>
      <c r="K18" s="23"/>
    </row>
    <row r="19" spans="2:11" ht="99.75" customHeight="1">
      <c r="B19" s="22" t="s">
        <v>97</v>
      </c>
      <c r="C19" s="22" t="s">
        <v>98</v>
      </c>
      <c r="D19" s="22" t="s">
        <v>34</v>
      </c>
      <c r="E19" s="38" t="s">
        <v>99</v>
      </c>
      <c r="F19" s="27" t="s">
        <v>100</v>
      </c>
      <c r="G19" s="39" t="s">
        <v>106</v>
      </c>
      <c r="H19" s="28">
        <f t="shared" si="0"/>
        <v>533300</v>
      </c>
      <c r="I19" s="32">
        <v>533300</v>
      </c>
      <c r="J19" s="23"/>
      <c r="K19" s="23"/>
    </row>
    <row r="20" spans="2:11" ht="82.5" customHeight="1">
      <c r="B20" s="22" t="s">
        <v>108</v>
      </c>
      <c r="C20" s="22" t="s">
        <v>109</v>
      </c>
      <c r="D20" s="22" t="s">
        <v>114</v>
      </c>
      <c r="E20" s="38" t="s">
        <v>110</v>
      </c>
      <c r="F20" s="27" t="s">
        <v>113</v>
      </c>
      <c r="G20" s="39" t="s">
        <v>112</v>
      </c>
      <c r="H20" s="28">
        <f t="shared" si="0"/>
        <v>100000</v>
      </c>
      <c r="I20" s="32"/>
      <c r="J20" s="35">
        <v>100000</v>
      </c>
      <c r="K20" s="23"/>
    </row>
    <row r="21" spans="2:11" ht="45" customHeight="1">
      <c r="B21" s="24" t="s">
        <v>66</v>
      </c>
      <c r="C21" s="24" t="s">
        <v>67</v>
      </c>
      <c r="D21" s="24"/>
      <c r="E21" s="40" t="s">
        <v>68</v>
      </c>
      <c r="F21" s="31"/>
      <c r="G21" s="36"/>
      <c r="H21" s="28">
        <f t="shared" si="0"/>
        <v>5645000</v>
      </c>
      <c r="I21" s="32">
        <f>I22</f>
        <v>4395000</v>
      </c>
      <c r="J21" s="32">
        <f>J22</f>
        <v>1250000</v>
      </c>
      <c r="K21" s="32">
        <f>K22</f>
        <v>1250000</v>
      </c>
    </row>
    <row r="22" spans="2:11" ht="54" customHeight="1">
      <c r="B22" s="24" t="s">
        <v>70</v>
      </c>
      <c r="C22" s="22"/>
      <c r="D22" s="22"/>
      <c r="E22" s="40" t="s">
        <v>68</v>
      </c>
      <c r="F22" s="27"/>
      <c r="G22" s="36"/>
      <c r="H22" s="28">
        <f t="shared" si="0"/>
        <v>5645000</v>
      </c>
      <c r="I22" s="32">
        <f>I23+I25+I26+I27+I28+I24</f>
        <v>4395000</v>
      </c>
      <c r="J22" s="32">
        <f>J23+J25+J26+J27</f>
        <v>1250000</v>
      </c>
      <c r="K22" s="32">
        <f>K23+K25+K26+K27</f>
        <v>1250000</v>
      </c>
    </row>
    <row r="23" spans="2:11" ht="74.25" customHeight="1">
      <c r="B23" s="22" t="s">
        <v>41</v>
      </c>
      <c r="C23" s="22" t="s">
        <v>42</v>
      </c>
      <c r="D23" s="22" t="s">
        <v>62</v>
      </c>
      <c r="E23" s="27" t="s">
        <v>43</v>
      </c>
      <c r="F23" s="27" t="s">
        <v>44</v>
      </c>
      <c r="G23" s="36" t="s">
        <v>45</v>
      </c>
      <c r="H23" s="28">
        <f aca="true" t="shared" si="1" ref="H23:H32">I23+J23</f>
        <v>53000</v>
      </c>
      <c r="I23" s="32">
        <v>53000</v>
      </c>
      <c r="J23" s="23"/>
      <c r="K23" s="23"/>
    </row>
    <row r="24" spans="2:11" ht="74.25" customHeight="1">
      <c r="B24" s="22" t="s">
        <v>41</v>
      </c>
      <c r="C24" s="22" t="s">
        <v>42</v>
      </c>
      <c r="D24" s="22" t="s">
        <v>62</v>
      </c>
      <c r="E24" s="27" t="s">
        <v>43</v>
      </c>
      <c r="F24" s="27" t="s">
        <v>111</v>
      </c>
      <c r="G24" s="36" t="s">
        <v>45</v>
      </c>
      <c r="H24" s="28">
        <f t="shared" si="1"/>
        <v>20000</v>
      </c>
      <c r="I24" s="32">
        <v>20000</v>
      </c>
      <c r="J24" s="23"/>
      <c r="K24" s="23"/>
    </row>
    <row r="25" spans="2:11" ht="116.25" customHeight="1">
      <c r="B25" s="22" t="s">
        <v>46</v>
      </c>
      <c r="C25" s="22" t="s">
        <v>47</v>
      </c>
      <c r="D25" s="22" t="s">
        <v>63</v>
      </c>
      <c r="E25" s="27" t="s">
        <v>48</v>
      </c>
      <c r="F25" s="27" t="s">
        <v>49</v>
      </c>
      <c r="G25" s="36" t="s">
        <v>50</v>
      </c>
      <c r="H25" s="28">
        <f t="shared" si="1"/>
        <v>3666000</v>
      </c>
      <c r="I25" s="32">
        <v>3666000</v>
      </c>
      <c r="J25" s="23"/>
      <c r="K25" s="23"/>
    </row>
    <row r="26" spans="2:11" ht="63.75" customHeight="1">
      <c r="B26" s="22" t="s">
        <v>51</v>
      </c>
      <c r="C26" s="22" t="s">
        <v>52</v>
      </c>
      <c r="D26" s="22" t="s">
        <v>64</v>
      </c>
      <c r="E26" s="27" t="s">
        <v>53</v>
      </c>
      <c r="F26" s="27" t="s">
        <v>54</v>
      </c>
      <c r="G26" s="36" t="s">
        <v>55</v>
      </c>
      <c r="H26" s="28">
        <f t="shared" si="1"/>
        <v>1685000</v>
      </c>
      <c r="I26" s="32">
        <v>435000</v>
      </c>
      <c r="J26" s="35">
        <v>1250000</v>
      </c>
      <c r="K26" s="35">
        <v>1250000</v>
      </c>
    </row>
    <row r="27" spans="2:11" ht="72.75" customHeight="1">
      <c r="B27" s="22" t="s">
        <v>57</v>
      </c>
      <c r="C27" s="22" t="s">
        <v>58</v>
      </c>
      <c r="D27" s="22" t="s">
        <v>62</v>
      </c>
      <c r="E27" s="27" t="s">
        <v>59</v>
      </c>
      <c r="F27" s="27" t="s">
        <v>60</v>
      </c>
      <c r="G27" s="36" t="s">
        <v>61</v>
      </c>
      <c r="H27" s="28">
        <f t="shared" si="1"/>
        <v>186000</v>
      </c>
      <c r="I27" s="32">
        <v>186000</v>
      </c>
      <c r="J27" s="23"/>
      <c r="K27" s="23"/>
    </row>
    <row r="28" spans="2:11" ht="82.5" customHeight="1">
      <c r="B28" s="22" t="s">
        <v>101</v>
      </c>
      <c r="C28" s="22" t="s">
        <v>102</v>
      </c>
      <c r="D28" s="22" t="s">
        <v>103</v>
      </c>
      <c r="E28" s="27" t="s">
        <v>104</v>
      </c>
      <c r="F28" s="27" t="s">
        <v>105</v>
      </c>
      <c r="G28" s="39" t="s">
        <v>107</v>
      </c>
      <c r="H28" s="28">
        <f t="shared" si="1"/>
        <v>35000</v>
      </c>
      <c r="I28" s="32">
        <v>35000</v>
      </c>
      <c r="J28" s="23"/>
      <c r="K28" s="23"/>
    </row>
    <row r="29" spans="2:11" ht="33.75" customHeight="1">
      <c r="B29" s="24" t="s">
        <v>84</v>
      </c>
      <c r="C29" s="24" t="s">
        <v>82</v>
      </c>
      <c r="D29" s="24"/>
      <c r="E29" s="31" t="s">
        <v>83</v>
      </c>
      <c r="F29" s="27"/>
      <c r="G29" s="36"/>
      <c r="H29" s="28">
        <f t="shared" si="1"/>
        <v>234200</v>
      </c>
      <c r="I29" s="32">
        <f aca="true" t="shared" si="2" ref="I29:K30">I30</f>
        <v>234200</v>
      </c>
      <c r="J29" s="32">
        <f t="shared" si="2"/>
        <v>0</v>
      </c>
      <c r="K29" s="32">
        <f t="shared" si="2"/>
        <v>0</v>
      </c>
    </row>
    <row r="30" spans="2:11" ht="33.75" customHeight="1">
      <c r="B30" s="24" t="s">
        <v>85</v>
      </c>
      <c r="C30" s="24"/>
      <c r="D30" s="24"/>
      <c r="E30" s="31" t="s">
        <v>83</v>
      </c>
      <c r="F30" s="27"/>
      <c r="G30" s="36"/>
      <c r="H30" s="28">
        <f t="shared" si="1"/>
        <v>234200</v>
      </c>
      <c r="I30" s="32">
        <f t="shared" si="2"/>
        <v>234200</v>
      </c>
      <c r="J30" s="32">
        <f t="shared" si="2"/>
        <v>0</v>
      </c>
      <c r="K30" s="32">
        <f t="shared" si="2"/>
        <v>0</v>
      </c>
    </row>
    <row r="31" spans="2:11" ht="64.5" customHeight="1">
      <c r="B31" s="22" t="s">
        <v>86</v>
      </c>
      <c r="C31" s="22" t="s">
        <v>21</v>
      </c>
      <c r="D31" s="22" t="s">
        <v>22</v>
      </c>
      <c r="E31" s="27" t="s">
        <v>87</v>
      </c>
      <c r="F31" s="27" t="s">
        <v>88</v>
      </c>
      <c r="G31" s="36" t="s">
        <v>89</v>
      </c>
      <c r="H31" s="28">
        <f t="shared" si="1"/>
        <v>234200</v>
      </c>
      <c r="I31" s="32">
        <v>234200</v>
      </c>
      <c r="J31" s="23"/>
      <c r="K31" s="23"/>
    </row>
    <row r="32" spans="2:11" ht="20.25">
      <c r="B32" s="16" t="s">
        <v>2</v>
      </c>
      <c r="C32" s="16" t="s">
        <v>2</v>
      </c>
      <c r="D32" s="16" t="s">
        <v>2</v>
      </c>
      <c r="E32" s="41"/>
      <c r="F32" s="16" t="s">
        <v>2</v>
      </c>
      <c r="G32" s="16" t="s">
        <v>2</v>
      </c>
      <c r="H32" s="28">
        <f t="shared" si="1"/>
        <v>35217432.980000004</v>
      </c>
      <c r="I32" s="28">
        <f>I8+I21+I29</f>
        <v>33797432.980000004</v>
      </c>
      <c r="J32" s="28">
        <f>J8+J21+J29</f>
        <v>1420000</v>
      </c>
      <c r="K32" s="28">
        <f>K8+K21+K29</f>
        <v>1320000</v>
      </c>
    </row>
    <row r="33" spans="2:11" ht="23.2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</row>
    <row r="34" spans="1:20" s="11" customFormat="1" ht="37.5" customHeight="1">
      <c r="A34" s="10"/>
      <c r="B34" s="51" t="s">
        <v>23</v>
      </c>
      <c r="C34" s="51"/>
      <c r="D34" s="51"/>
      <c r="E34" s="51"/>
      <c r="F34" s="51"/>
      <c r="G34" s="51"/>
      <c r="H34" s="51"/>
      <c r="I34" s="51"/>
      <c r="J34" s="51"/>
      <c r="K34" s="51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3" customFormat="1" ht="21.75" customHeight="1">
      <c r="A35" s="12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15"/>
    </row>
    <row r="36" spans="1:19" s="13" customFormat="1" ht="23.25" customHeight="1">
      <c r="A36" s="1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</sheetData>
  <sheetProtection/>
  <mergeCells count="15">
    <mergeCell ref="C5:C6"/>
    <mergeCell ref="H5:H6"/>
    <mergeCell ref="I5:I6"/>
    <mergeCell ref="J5:K5"/>
    <mergeCell ref="G5:G6"/>
    <mergeCell ref="B5:B6"/>
    <mergeCell ref="F5:F6"/>
    <mergeCell ref="J1:K1"/>
    <mergeCell ref="B36:S36"/>
    <mergeCell ref="B33:K33"/>
    <mergeCell ref="B3:K3"/>
    <mergeCell ref="B35:S35"/>
    <mergeCell ref="B34:K34"/>
    <mergeCell ref="E5:E6"/>
    <mergeCell ref="D5:D6"/>
  </mergeCells>
  <printOptions horizontalCentered="1"/>
  <pageMargins left="0.3937007874015748" right="0.3937007874015748" top="0.61" bottom="0.56" header="0.35433070866141736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2019-12-18T07:30:18Z</cp:lastPrinted>
  <dcterms:created xsi:type="dcterms:W3CDTF">2014-01-17T10:52:16Z</dcterms:created>
  <dcterms:modified xsi:type="dcterms:W3CDTF">2019-12-18T07:30:32Z</dcterms:modified>
  <cp:category/>
  <cp:version/>
  <cp:contentType/>
  <cp:contentStatus/>
</cp:coreProperties>
</file>