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<sst xmlns="http://schemas.openxmlformats.org/spreadsheetml/2006/main" count="111" uniqueCount="79">
  <si>
    <t>Загальний фонд</t>
  </si>
  <si>
    <t>Показник</t>
  </si>
  <si>
    <t>Затверджений план на рік</t>
  </si>
  <si>
    <t>План на рік з урахуванням змін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</si>
  <si>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</si>
  <si>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</si>
  <si>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</si>
  <si>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вечiрнiми (змінними) школами</t>
  </si>
  <si>
    <t>Надання позашкільної освіти позашкільними закладами освіти, заходи із позашкільної роботи з дітьми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</si>
  <si>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</si>
  <si>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</si>
  <si>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</si>
  <si>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</si>
  <si>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</si>
  <si>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</si>
  <si>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</si>
  <si>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</si>
  <si>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Організація та проведення громадських робіт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</si>
  <si>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</si>
  <si>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</si>
  <si>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</si>
  <si>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</si>
  <si>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</si>
  <si>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</si>
  <si>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</si>
  <si>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</si>
  <si>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</si>
  <si>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Утримання та фінансова підтримка спортивних споруд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</si>
  <si>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</si>
  <si>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</si>
  <si>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</si>
  <si>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Інші заходи громадського порядку та безпеки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</si>
  <si>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</si>
  <si>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</si>
  <si>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</si>
  <si>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Інші програми та заходи у сфері освіти</t>
  </si>
  <si>
    <t>Забезпечення діяльності інклюзивно-ресурсних центрів</t>
  </si>
  <si>
    <t>Проведення навчально-тренувальних зборів і змагань з олімпійських видів спорту</t>
  </si>
  <si>
    <t>Виконання %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</si>
  <si>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</si>
  <si>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</si>
  <si>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</si>
  <si>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</si>
  <si>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</si>
  <si>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</si>
  <si>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</si>
  <si>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Кошторисні призначення на рік з урахуванням змін</t>
  </si>
  <si>
    <t>Фактичне виконання</t>
  </si>
  <si>
    <t>Виконання (%)</t>
  </si>
  <si>
    <t>до уточненого  плану на рік</t>
  </si>
  <si>
    <t>до кошторисних призначень на рік з урахуванням змін</t>
  </si>
  <si>
    <t>Будівництво установ та закладів соціальної сфери</t>
  </si>
  <si>
    <t>Виконання інвестиційних проектів в рамках здійснення заходів щодо соціально-економічного розвитку окремих територій</t>
  </si>
  <si>
    <t>Спеціальний фонд</t>
  </si>
  <si>
    <t>Виконання видаткової частини селищного бюджету</t>
  </si>
  <si>
    <t>Додаток 2</t>
  </si>
  <si>
    <t>до затвердженого плану на рік</t>
  </si>
  <si>
    <t>до плану на рік з урахуванням змін</t>
  </si>
  <si>
    <t xml:space="preserve">Затверджено розписом з урахуванням змін </t>
  </si>
  <si>
    <t>Охорона здоров`я</t>
  </si>
  <si>
    <t>Програми і централізовані заходи боротьби з туберкульозом</t>
  </si>
  <si>
    <t>Централізовані заходи з лікування хворих на цукровий та нецукровий діабет</t>
  </si>
  <si>
    <t>Пільгове медичне обслуговування осіб, які постраждали внаслідок Чорнобильської катастрофи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</si>
  <si>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</si>
  <si>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Культура i мистецтво</t>
  </si>
  <si>
    <t>Фiзична культура i спорт</t>
  </si>
  <si>
    <t>Всього</t>
  </si>
  <si>
    <t>Виконання інвестиційних проектів в рамках формування інфраструктури об`єднаних територіальних громад</t>
  </si>
  <si>
    <t>Субвенція з місцевого бюджету на співфінансування інвестиційних проектів</t>
  </si>
  <si>
    <t>Разом видатків</t>
  </si>
  <si>
    <t xml:space="preserve">Селищний голова                </t>
  </si>
  <si>
    <t>О.П.Вареніченко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</si>
  <si>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</si>
  <si>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</si>
  <si>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Будівництво1 інших об`єктів комунальної власності</t>
  </si>
  <si>
    <t>Проведення експертної грошової оцінки земельної ділянки чи права на неї</t>
  </si>
  <si>
    <t>Ліквідація іншого забруднення навколишнього природного середовища</t>
  </si>
  <si>
    <t>за 9 місяців 2019 року</t>
  </si>
  <si>
    <t>грн.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</si>
</sst>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"/>
  </numFmts>
  <fonts count="20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tabSelected="1" zoomScalePageLayoutView="0" workbookViewId="0" topLeftCell="A1">
      <selection activeCell="E5" sqref="E5:F5"/>
    </sheetView>
  </sheetViews>
  <sheetFormatPr defaultColWidth="9.00390625" defaultRowHeight="12.75"/>
  <cols>
    <col min="1" max="1" width="50.75390625" style="0" customWidth="1"/>
    <col min="2" max="4" width="15.75390625" style="0" customWidth="1"/>
    <col min="5" max="5" width="10.00390625" style="0" bestFit="1" customWidth="1"/>
  </cols>
  <sheetData>
    <row r="1" ht="12.75">
      <c r="E1" t="s">
        <v>55</v>
      </c>
    </row>
    <row r="2" spans="1:4" ht="12.75">
      <c r="A2" s="22" t="s">
        <v>54</v>
      </c>
      <c r="B2" s="22"/>
      <c r="C2" s="22"/>
      <c r="D2" s="22"/>
    </row>
    <row r="3" spans="1:4" ht="12.75">
      <c r="A3" s="22" t="s">
        <v>77</v>
      </c>
      <c r="B3" s="22"/>
      <c r="C3" s="22"/>
      <c r="D3" s="22"/>
    </row>
    <row r="4" spans="1:5" ht="12.75">
      <c r="A4" s="11" t="s">
        <v>0</v>
      </c>
      <c r="B4" s="25"/>
      <c r="C4" s="25"/>
      <c r="E4" t="s">
        <v>78</v>
      </c>
    </row>
    <row r="5" spans="1:6" s="1" customFormat="1" ht="22.5" customHeight="1">
      <c r="A5" s="23" t="s">
        <v>1</v>
      </c>
      <c r="B5" s="23" t="s">
        <v>2</v>
      </c>
      <c r="C5" s="23" t="s">
        <v>3</v>
      </c>
      <c r="D5" s="23" t="s">
        <v>47</v>
      </c>
      <c r="E5" s="20" t="s">
        <v>38</v>
      </c>
      <c r="F5" s="20"/>
    </row>
    <row r="6" spans="1:6" s="1" customFormat="1" ht="57" customHeight="1">
      <c r="A6" s="24"/>
      <c r="B6" s="24"/>
      <c r="C6" s="24"/>
      <c r="D6" s="24"/>
      <c r="E6" s="6" t="s">
        <v>56</v>
      </c>
      <c r="F6" s="6" t="s">
        <v>57</v>
      </c>
    </row>
    <row r="7" spans="1:6" s="1" customFormat="1" ht="22.5" customHeight="1">
      <c r="A7" s="12" t="s">
        <v>39</v>
      </c>
      <c r="B7" s="13">
        <f>B8</f>
        <v>31115600</v>
      </c>
      <c r="C7" s="13">
        <f>C8</f>
        <v>31486420</v>
      </c>
      <c r="D7" s="13">
        <f>D8</f>
        <v>18835281</v>
      </c>
      <c r="E7" s="5">
        <f>D7/B7*100</f>
        <v>60.53324056100477</v>
      </c>
      <c r="F7" s="5">
        <f>D7/C7*100</f>
        <v>59.82033206696728</v>
      </c>
    </row>
    <row r="8" spans="1:6" ht="38.25">
      <c r="A8" s="9" t="s">
        <v>4</v>
      </c>
      <c r="B8" s="14">
        <v>31115600</v>
      </c>
      <c r="C8" s="14">
        <v>31486420</v>
      </c>
      <c r="D8" s="14">
        <v>18835281</v>
      </c>
      <c r="E8" s="5">
        <f aca="true" t="shared" si="0" ref="E8:E57">D8/B8*100</f>
        <v>60.53324056100477</v>
      </c>
      <c r="F8" s="5">
        <f aca="true" t="shared" si="1" ref="F8:F57">D8/C8*100</f>
        <v>59.82033206696728</v>
      </c>
    </row>
    <row r="9" spans="1:6" ht="12.75">
      <c r="A9" s="12" t="s">
        <v>40</v>
      </c>
      <c r="B9" s="13">
        <f>B10+B11+B12+B13+B14+B15+B17+B18+B16</f>
        <v>79231343</v>
      </c>
      <c r="C9" s="13">
        <f>C10+C11+C12+C13+C14+C15+C17+C18+C16</f>
        <v>110971716.01</v>
      </c>
      <c r="D9" s="13">
        <f>D10+D11+D12+D13+D14+D15+D17+D18+D16</f>
        <v>79405980.93</v>
      </c>
      <c r="E9" s="5">
        <f t="shared" si="0"/>
        <v>100.22041520866307</v>
      </c>
      <c r="F9" s="5">
        <f t="shared" si="1"/>
        <v>71.55515277680709</v>
      </c>
    </row>
    <row r="10" spans="1:6" ht="12.75">
      <c r="A10" s="9" t="s">
        <v>5</v>
      </c>
      <c r="B10" s="14">
        <v>12151500</v>
      </c>
      <c r="C10" s="14">
        <v>12343272</v>
      </c>
      <c r="D10" s="14">
        <v>9969411</v>
      </c>
      <c r="E10" s="5">
        <f t="shared" si="0"/>
        <v>82.04263671151709</v>
      </c>
      <c r="F10" s="5">
        <f t="shared" si="1"/>
        <v>80.76797627079758</v>
      </c>
    </row>
    <row r="11" spans="1:6" ht="51">
      <c r="A11" s="9" t="s">
        <v>6</v>
      </c>
      <c r="B11" s="14">
        <v>54299343</v>
      </c>
      <c r="C11" s="14">
        <v>84736071</v>
      </c>
      <c r="D11" s="14">
        <v>59301993</v>
      </c>
      <c r="E11" s="5">
        <f t="shared" si="0"/>
        <v>109.21309489877254</v>
      </c>
      <c r="F11" s="5">
        <f t="shared" si="1"/>
        <v>69.98435530483825</v>
      </c>
    </row>
    <row r="12" spans="1:6" ht="25.5">
      <c r="A12" s="9" t="s">
        <v>7</v>
      </c>
      <c r="B12" s="14">
        <v>33000</v>
      </c>
      <c r="C12" s="14">
        <v>32560.01</v>
      </c>
      <c r="D12" s="14">
        <v>12165.93</v>
      </c>
      <c r="E12" s="5">
        <f t="shared" si="0"/>
        <v>36.866454545454545</v>
      </c>
      <c r="F12" s="5">
        <f t="shared" si="1"/>
        <v>37.364638401523834</v>
      </c>
    </row>
    <row r="13" spans="1:6" ht="25.5">
      <c r="A13" s="9" t="s">
        <v>8</v>
      </c>
      <c r="B13" s="14">
        <v>3862800</v>
      </c>
      <c r="C13" s="14">
        <v>3717300</v>
      </c>
      <c r="D13" s="14">
        <v>3133531</v>
      </c>
      <c r="E13" s="5">
        <f t="shared" si="0"/>
        <v>81.12071554312934</v>
      </c>
      <c r="F13" s="5">
        <f t="shared" si="1"/>
        <v>84.29588679955882</v>
      </c>
    </row>
    <row r="14" spans="1:6" ht="38.25">
      <c r="A14" s="9" t="s">
        <v>9</v>
      </c>
      <c r="B14" s="14">
        <v>2818000</v>
      </c>
      <c r="C14" s="14">
        <v>2792350</v>
      </c>
      <c r="D14" s="14">
        <v>2127240</v>
      </c>
      <c r="E14" s="5">
        <f t="shared" si="0"/>
        <v>75.4875798438609</v>
      </c>
      <c r="F14" s="5">
        <f t="shared" si="1"/>
        <v>76.1809945028381</v>
      </c>
    </row>
    <row r="15" spans="1:6" ht="25.5">
      <c r="A15" s="9" t="s">
        <v>10</v>
      </c>
      <c r="B15" s="14">
        <v>688200</v>
      </c>
      <c r="C15" s="14">
        <v>813750</v>
      </c>
      <c r="D15" s="14">
        <v>459400</v>
      </c>
      <c r="E15" s="5">
        <f t="shared" si="0"/>
        <v>66.75385062481837</v>
      </c>
      <c r="F15" s="5">
        <f t="shared" si="1"/>
        <v>56.454685099846394</v>
      </c>
    </row>
    <row r="16" spans="1:6" ht="12.75">
      <c r="A16" s="9" t="s">
        <v>11</v>
      </c>
      <c r="B16" s="14">
        <v>5378500</v>
      </c>
      <c r="C16" s="14">
        <v>5204495</v>
      </c>
      <c r="D16" s="14">
        <v>3964788</v>
      </c>
      <c r="E16" s="5">
        <f t="shared" si="0"/>
        <v>73.7154968857488</v>
      </c>
      <c r="F16" s="5">
        <f t="shared" si="1"/>
        <v>76.1800712653197</v>
      </c>
    </row>
    <row r="17" spans="1:6" ht="12.75">
      <c r="A17" s="9" t="s">
        <v>35</v>
      </c>
      <c r="B17" s="14">
        <v>0</v>
      </c>
      <c r="C17" s="14">
        <v>53100</v>
      </c>
      <c r="D17" s="14">
        <v>45860</v>
      </c>
      <c r="E17" s="5"/>
      <c r="F17" s="5">
        <f t="shared" si="1"/>
        <v>86.3653483992467</v>
      </c>
    </row>
    <row r="18" spans="1:6" ht="12.75">
      <c r="A18" s="9" t="s">
        <v>36</v>
      </c>
      <c r="B18" s="14">
        <v>0</v>
      </c>
      <c r="C18" s="14">
        <v>1278818</v>
      </c>
      <c r="D18" s="14">
        <v>391592</v>
      </c>
      <c r="E18" s="5"/>
      <c r="F18" s="5">
        <f t="shared" si="1"/>
        <v>30.621401950864</v>
      </c>
    </row>
    <row r="19" spans="1:6" ht="12.75">
      <c r="A19" s="12" t="s">
        <v>59</v>
      </c>
      <c r="B19" s="13">
        <f>B20+B21+B22+B23</f>
        <v>30634200</v>
      </c>
      <c r="C19" s="13">
        <f>C20+C21+C22+C23</f>
        <v>24642182.98</v>
      </c>
      <c r="D19" s="13">
        <f>D20+D21+D22+D23</f>
        <v>13986249.3</v>
      </c>
      <c r="E19" s="5">
        <f t="shared" si="0"/>
        <v>45.65567013338034</v>
      </c>
      <c r="F19" s="5">
        <f t="shared" si="1"/>
        <v>56.7573469905303</v>
      </c>
    </row>
    <row r="20" spans="1:6" ht="25.5">
      <c r="A20" s="9" t="s">
        <v>12</v>
      </c>
      <c r="B20" s="14">
        <v>29932000</v>
      </c>
      <c r="C20" s="14">
        <v>24597182.98</v>
      </c>
      <c r="D20" s="14">
        <v>13942327.86</v>
      </c>
      <c r="E20" s="5">
        <f t="shared" si="0"/>
        <v>46.580007550447675</v>
      </c>
      <c r="F20" s="5">
        <f t="shared" si="1"/>
        <v>56.68262040956691</v>
      </c>
    </row>
    <row r="21" spans="1:6" ht="38.25">
      <c r="A21" s="9" t="s">
        <v>13</v>
      </c>
      <c r="B21" s="14">
        <v>702200</v>
      </c>
      <c r="C21" s="14">
        <v>0</v>
      </c>
      <c r="D21" s="14">
        <v>0</v>
      </c>
      <c r="E21" s="5">
        <f t="shared" si="0"/>
        <v>0</v>
      </c>
      <c r="F21" s="5"/>
    </row>
    <row r="22" spans="1:6" ht="25.5">
      <c r="A22" s="9" t="s">
        <v>60</v>
      </c>
      <c r="B22" s="14">
        <v>0</v>
      </c>
      <c r="C22" s="14">
        <v>15000</v>
      </c>
      <c r="D22" s="14">
        <v>14078.71</v>
      </c>
      <c r="E22" s="5"/>
      <c r="F22" s="5">
        <f t="shared" si="1"/>
        <v>93.85806666666666</v>
      </c>
    </row>
    <row r="23" spans="1:6" ht="25.5">
      <c r="A23" s="9" t="s">
        <v>61</v>
      </c>
      <c r="B23" s="14">
        <v>0</v>
      </c>
      <c r="C23" s="14">
        <v>30000</v>
      </c>
      <c r="D23" s="14">
        <v>29842.73</v>
      </c>
      <c r="E23" s="5"/>
      <c r="F23" s="5">
        <f t="shared" si="1"/>
        <v>99.47576666666666</v>
      </c>
    </row>
    <row r="24" spans="1:6" s="11" customFormat="1" ht="12.75">
      <c r="A24" s="10" t="s">
        <v>41</v>
      </c>
      <c r="B24" s="13">
        <f>B25+B26+B27+B28+B29+B30+B31+B32</f>
        <v>6718400</v>
      </c>
      <c r="C24" s="13">
        <f>C25+C26+C27+C28+C29+C30+C31+C32</f>
        <v>8214622</v>
      </c>
      <c r="D24" s="13">
        <f>D25+D26+D27+D28+D29+D30+D31+D32</f>
        <v>6078767.7</v>
      </c>
      <c r="E24" s="5">
        <f t="shared" si="0"/>
        <v>90.47939539175994</v>
      </c>
      <c r="F24" s="5">
        <f t="shared" si="1"/>
        <v>73.99935992185642</v>
      </c>
    </row>
    <row r="25" spans="1:6" ht="25.5">
      <c r="A25" s="9" t="s">
        <v>62</v>
      </c>
      <c r="B25" s="14">
        <v>0</v>
      </c>
      <c r="C25" s="14">
        <v>200000</v>
      </c>
      <c r="D25" s="14">
        <v>79205.7</v>
      </c>
      <c r="E25" s="5"/>
      <c r="F25" s="5">
        <f t="shared" si="1"/>
        <v>39.602850000000004</v>
      </c>
    </row>
    <row r="26" spans="1:6" ht="51">
      <c r="A26" s="9" t="s">
        <v>14</v>
      </c>
      <c r="B26" s="14">
        <v>4142700</v>
      </c>
      <c r="C26" s="14">
        <v>4569502</v>
      </c>
      <c r="D26" s="14">
        <v>3157777</v>
      </c>
      <c r="E26" s="5">
        <f t="shared" si="0"/>
        <v>76.22509474497309</v>
      </c>
      <c r="F26" s="5">
        <f t="shared" si="1"/>
        <v>69.10549552226917</v>
      </c>
    </row>
    <row r="27" spans="1:6" ht="25.5">
      <c r="A27" s="9" t="s">
        <v>15</v>
      </c>
      <c r="B27" s="14">
        <v>1033000</v>
      </c>
      <c r="C27" s="14">
        <v>1326620</v>
      </c>
      <c r="D27" s="14">
        <v>755971</v>
      </c>
      <c r="E27" s="5">
        <f t="shared" si="0"/>
        <v>73.18209099709584</v>
      </c>
      <c r="F27" s="5">
        <f t="shared" si="1"/>
        <v>56.98474318192097</v>
      </c>
    </row>
    <row r="28" spans="1:6" ht="51">
      <c r="A28" s="9" t="s">
        <v>63</v>
      </c>
      <c r="B28" s="14">
        <v>0</v>
      </c>
      <c r="C28" s="14">
        <v>533300</v>
      </c>
      <c r="D28" s="14">
        <v>533160</v>
      </c>
      <c r="E28" s="5"/>
      <c r="F28" s="5">
        <f t="shared" si="1"/>
        <v>99.97374835927245</v>
      </c>
    </row>
    <row r="29" spans="1:6" ht="63.75">
      <c r="A29" s="9" t="s">
        <v>16</v>
      </c>
      <c r="B29" s="14">
        <v>417500</v>
      </c>
      <c r="C29" s="14">
        <v>0</v>
      </c>
      <c r="D29" s="14">
        <v>0</v>
      </c>
      <c r="E29" s="5">
        <f t="shared" si="0"/>
        <v>0</v>
      </c>
      <c r="F29" s="5"/>
    </row>
    <row r="30" spans="1:6" ht="12.75">
      <c r="A30" s="9" t="s">
        <v>17</v>
      </c>
      <c r="B30" s="14">
        <v>0</v>
      </c>
      <c r="C30" s="14">
        <v>50000</v>
      </c>
      <c r="D30" s="14">
        <v>35323</v>
      </c>
      <c r="E30" s="5"/>
      <c r="F30" s="5">
        <f t="shared" si="1"/>
        <v>70.646</v>
      </c>
    </row>
    <row r="31" spans="1:6" ht="25.5">
      <c r="A31" s="9" t="s">
        <v>18</v>
      </c>
      <c r="B31" s="14">
        <v>358000</v>
      </c>
      <c r="C31" s="14">
        <v>0</v>
      </c>
      <c r="D31" s="14">
        <v>0</v>
      </c>
      <c r="E31" s="5">
        <f t="shared" si="0"/>
        <v>0</v>
      </c>
      <c r="F31" s="5"/>
    </row>
    <row r="32" spans="1:6" ht="25.5">
      <c r="A32" s="9" t="s">
        <v>19</v>
      </c>
      <c r="B32" s="14">
        <v>767200</v>
      </c>
      <c r="C32" s="14">
        <v>1535200</v>
      </c>
      <c r="D32" s="14">
        <v>1517331</v>
      </c>
      <c r="E32" s="5">
        <f t="shared" si="0"/>
        <v>197.77515641293013</v>
      </c>
      <c r="F32" s="5">
        <f t="shared" si="1"/>
        <v>98.83604742053153</v>
      </c>
    </row>
    <row r="33" spans="1:6" ht="12.75">
      <c r="A33" s="12" t="s">
        <v>64</v>
      </c>
      <c r="B33" s="13">
        <f>B34+B35+B36+B37+B38</f>
        <v>7708400</v>
      </c>
      <c r="C33" s="13">
        <f>C34+C35+C36+C37+C38</f>
        <v>7432786</v>
      </c>
      <c r="D33" s="13">
        <f>D34+D35+D36+D37+D38</f>
        <v>5711974</v>
      </c>
      <c r="E33" s="5">
        <f t="shared" si="0"/>
        <v>74.10064345389445</v>
      </c>
      <c r="F33" s="5">
        <f t="shared" si="1"/>
        <v>76.8483580719262</v>
      </c>
    </row>
    <row r="34" spans="1:6" ht="12.75">
      <c r="A34" s="9" t="s">
        <v>20</v>
      </c>
      <c r="B34" s="14">
        <v>2301900</v>
      </c>
      <c r="C34" s="14">
        <v>2094500</v>
      </c>
      <c r="D34" s="14">
        <v>1701963</v>
      </c>
      <c r="E34" s="5">
        <f t="shared" si="0"/>
        <v>73.93731265476346</v>
      </c>
      <c r="F34" s="5">
        <f t="shared" si="1"/>
        <v>81.25867748866078</v>
      </c>
    </row>
    <row r="35" spans="1:6" ht="12.75">
      <c r="A35" s="9" t="s">
        <v>21</v>
      </c>
      <c r="B35" s="14">
        <v>387400</v>
      </c>
      <c r="C35" s="14">
        <v>229113</v>
      </c>
      <c r="D35" s="14">
        <v>163217</v>
      </c>
      <c r="E35" s="5">
        <f t="shared" si="0"/>
        <v>42.13138874548271</v>
      </c>
      <c r="F35" s="5">
        <f t="shared" si="1"/>
        <v>71.23864643210992</v>
      </c>
    </row>
    <row r="36" spans="1:6" ht="25.5">
      <c r="A36" s="9" t="s">
        <v>22</v>
      </c>
      <c r="B36" s="14">
        <v>4202900</v>
      </c>
      <c r="C36" s="14">
        <v>4170600</v>
      </c>
      <c r="D36" s="14">
        <v>3101691</v>
      </c>
      <c r="E36" s="5">
        <f t="shared" si="0"/>
        <v>73.79882937971401</v>
      </c>
      <c r="F36" s="5">
        <f t="shared" si="1"/>
        <v>74.37037836282549</v>
      </c>
    </row>
    <row r="37" spans="1:6" ht="25.5">
      <c r="A37" s="9" t="s">
        <v>23</v>
      </c>
      <c r="B37" s="14">
        <v>566200</v>
      </c>
      <c r="C37" s="14">
        <v>573573</v>
      </c>
      <c r="D37" s="14">
        <v>473292</v>
      </c>
      <c r="E37" s="5">
        <f t="shared" si="0"/>
        <v>83.5909572589191</v>
      </c>
      <c r="F37" s="5">
        <f t="shared" si="1"/>
        <v>82.51643644313802</v>
      </c>
    </row>
    <row r="38" spans="1:6" ht="12.75">
      <c r="A38" s="9" t="s">
        <v>24</v>
      </c>
      <c r="B38" s="14">
        <v>250000</v>
      </c>
      <c r="C38" s="14">
        <v>365000</v>
      </c>
      <c r="D38" s="14">
        <v>271811</v>
      </c>
      <c r="E38" s="5">
        <f t="shared" si="0"/>
        <v>108.7244</v>
      </c>
      <c r="F38" s="5">
        <f t="shared" si="1"/>
        <v>74.46876712328768</v>
      </c>
    </row>
    <row r="39" spans="1:6" s="11" customFormat="1" ht="12.75">
      <c r="A39" s="12" t="s">
        <v>65</v>
      </c>
      <c r="B39" s="13">
        <f>B40+B41+B42+B43+B44</f>
        <v>2072597</v>
      </c>
      <c r="C39" s="13">
        <f>C40+C41+C42+C43+C44</f>
        <v>2616479</v>
      </c>
      <c r="D39" s="13">
        <f>D40+D41+D42+D43+D44</f>
        <v>1935348</v>
      </c>
      <c r="E39" s="5">
        <f t="shared" si="0"/>
        <v>93.37792151585667</v>
      </c>
      <c r="F39" s="5">
        <f t="shared" si="1"/>
        <v>73.96764888997771</v>
      </c>
    </row>
    <row r="40" spans="1:6" ht="25.5">
      <c r="A40" s="9" t="s">
        <v>37</v>
      </c>
      <c r="B40" s="14">
        <v>0</v>
      </c>
      <c r="C40" s="14">
        <v>158000</v>
      </c>
      <c r="D40" s="14">
        <v>121360</v>
      </c>
      <c r="E40" s="5"/>
      <c r="F40" s="5">
        <f t="shared" si="1"/>
        <v>76.81012658227849</v>
      </c>
    </row>
    <row r="41" spans="1:6" ht="25.5">
      <c r="A41" s="9" t="s">
        <v>25</v>
      </c>
      <c r="B41" s="14">
        <v>1104397</v>
      </c>
      <c r="C41" s="14">
        <v>1283367</v>
      </c>
      <c r="D41" s="14">
        <v>982531</v>
      </c>
      <c r="E41" s="5">
        <f t="shared" si="0"/>
        <v>88.96538110842387</v>
      </c>
      <c r="F41" s="5">
        <f t="shared" si="1"/>
        <v>76.55884871591681</v>
      </c>
    </row>
    <row r="42" spans="1:6" ht="25.5">
      <c r="A42" s="9" t="s">
        <v>26</v>
      </c>
      <c r="B42" s="14">
        <v>260100</v>
      </c>
      <c r="C42" s="14">
        <v>321400</v>
      </c>
      <c r="D42" s="14">
        <v>202442</v>
      </c>
      <c r="E42" s="5">
        <f t="shared" si="0"/>
        <v>77.8323721645521</v>
      </c>
      <c r="F42" s="5">
        <f t="shared" si="1"/>
        <v>62.987554449284374</v>
      </c>
    </row>
    <row r="43" spans="1:6" ht="12.75">
      <c r="A43" s="9" t="s">
        <v>27</v>
      </c>
      <c r="B43" s="14">
        <v>595600</v>
      </c>
      <c r="C43" s="14">
        <v>716212</v>
      </c>
      <c r="D43" s="14">
        <v>541515</v>
      </c>
      <c r="E43" s="5">
        <f t="shared" si="0"/>
        <v>90.91924110141034</v>
      </c>
      <c r="F43" s="5">
        <f t="shared" si="1"/>
        <v>75.60819980676112</v>
      </c>
    </row>
    <row r="44" spans="1:6" ht="38.25">
      <c r="A44" s="9" t="s">
        <v>28</v>
      </c>
      <c r="B44" s="14">
        <v>112500</v>
      </c>
      <c r="C44" s="14">
        <v>137500</v>
      </c>
      <c r="D44" s="14">
        <v>87500</v>
      </c>
      <c r="E44" s="5">
        <f t="shared" si="0"/>
        <v>77.77777777777779</v>
      </c>
      <c r="F44" s="5">
        <f t="shared" si="1"/>
        <v>63.63636363636363</v>
      </c>
    </row>
    <row r="45" spans="1:6" s="11" customFormat="1" ht="12.75">
      <c r="A45" s="12" t="s">
        <v>42</v>
      </c>
      <c r="B45" s="13">
        <f>B46+B47</f>
        <v>8871933</v>
      </c>
      <c r="C45" s="13">
        <f>C46+C47</f>
        <v>10023933</v>
      </c>
      <c r="D45" s="13">
        <f>D46+D47</f>
        <v>6348736</v>
      </c>
      <c r="E45" s="5">
        <f t="shared" si="0"/>
        <v>71.55978296950619</v>
      </c>
      <c r="F45" s="5">
        <f t="shared" si="1"/>
        <v>63.33577848136056</v>
      </c>
    </row>
    <row r="46" spans="1:6" ht="12.75">
      <c r="A46" s="9" t="s">
        <v>29</v>
      </c>
      <c r="B46" s="14">
        <v>8871933</v>
      </c>
      <c r="C46" s="14">
        <v>9996110</v>
      </c>
      <c r="D46" s="14">
        <v>6348736</v>
      </c>
      <c r="E46" s="5">
        <f t="shared" si="0"/>
        <v>71.55978296950619</v>
      </c>
      <c r="F46" s="5">
        <f t="shared" si="1"/>
        <v>63.51206619374937</v>
      </c>
    </row>
    <row r="47" spans="1:6" ht="12.75">
      <c r="A47" s="9" t="s">
        <v>44</v>
      </c>
      <c r="B47" s="14"/>
      <c r="C47" s="14">
        <v>27823</v>
      </c>
      <c r="D47" s="14"/>
      <c r="E47" s="5"/>
      <c r="F47" s="5"/>
    </row>
    <row r="48" spans="1:6" s="11" customFormat="1" ht="12.75">
      <c r="A48" s="12" t="s">
        <v>43</v>
      </c>
      <c r="B48" s="13">
        <f>B49</f>
        <v>1500000</v>
      </c>
      <c r="C48" s="13">
        <f>C49</f>
        <v>2000000</v>
      </c>
      <c r="D48" s="13">
        <f>D49</f>
        <v>1792693</v>
      </c>
      <c r="E48" s="5">
        <f t="shared" si="0"/>
        <v>119.51286666666667</v>
      </c>
      <c r="F48" s="5">
        <f t="shared" si="1"/>
        <v>89.63465000000001</v>
      </c>
    </row>
    <row r="49" spans="1:6" ht="38.25">
      <c r="A49" s="9" t="s">
        <v>30</v>
      </c>
      <c r="B49" s="14">
        <v>1500000</v>
      </c>
      <c r="C49" s="14">
        <v>2000000</v>
      </c>
      <c r="D49" s="14">
        <v>1792693</v>
      </c>
      <c r="E49" s="5">
        <f t="shared" si="0"/>
        <v>119.51286666666667</v>
      </c>
      <c r="F49" s="5">
        <f t="shared" si="1"/>
        <v>89.63465000000001</v>
      </c>
    </row>
    <row r="50" spans="1:6" s="11" customFormat="1" ht="12.75">
      <c r="A50" s="12" t="s">
        <v>44</v>
      </c>
      <c r="B50" s="13">
        <f>B51</f>
        <v>145000</v>
      </c>
      <c r="C50" s="13">
        <f>C51</f>
        <v>207500</v>
      </c>
      <c r="D50" s="13">
        <f>D51</f>
        <v>139934</v>
      </c>
      <c r="E50" s="5">
        <f>D50/B50*100</f>
        <v>96.50620689655173</v>
      </c>
      <c r="F50" s="5">
        <f t="shared" si="1"/>
        <v>67.43807228915662</v>
      </c>
    </row>
    <row r="51" spans="1:6" ht="12.75">
      <c r="A51" s="9" t="s">
        <v>31</v>
      </c>
      <c r="B51" s="14">
        <v>145000</v>
      </c>
      <c r="C51" s="14">
        <v>207500</v>
      </c>
      <c r="D51" s="14">
        <v>139934</v>
      </c>
      <c r="E51" s="5">
        <f t="shared" si="0"/>
        <v>96.50620689655173</v>
      </c>
      <c r="F51" s="5">
        <f t="shared" si="1"/>
        <v>67.43807228915662</v>
      </c>
    </row>
    <row r="52" spans="1:6" s="11" customFormat="1" ht="12.75">
      <c r="A52" s="10" t="s">
        <v>69</v>
      </c>
      <c r="B52" s="13">
        <f>B7+B9+B19+B24+B33+B39+B45+B48+B50</f>
        <v>167997473</v>
      </c>
      <c r="C52" s="13">
        <f>C7+C9+C19+C24+C33+C39+C45+C48+C50</f>
        <v>197595638.98999998</v>
      </c>
      <c r="D52" s="13">
        <f>D7+D9+D19+D24+D33+D39+D45+D48+D50</f>
        <v>134234963.93</v>
      </c>
      <c r="E52" s="5">
        <f t="shared" si="0"/>
        <v>79.90296611782965</v>
      </c>
      <c r="F52" s="5">
        <f t="shared" si="1"/>
        <v>67.93417335328613</v>
      </c>
    </row>
    <row r="53" spans="1:6" s="11" customFormat="1" ht="12.75">
      <c r="A53" s="10" t="s">
        <v>45</v>
      </c>
      <c r="B53" s="13">
        <f>B54+B55+B56</f>
        <v>0</v>
      </c>
      <c r="C53" s="13">
        <f>C54+C55+C56</f>
        <v>21192408.990000002</v>
      </c>
      <c r="D53" s="13">
        <f>D54+D55+D56</f>
        <v>20601653.990000002</v>
      </c>
      <c r="E53" s="5"/>
      <c r="F53" s="5">
        <f t="shared" si="1"/>
        <v>97.21242167287939</v>
      </c>
    </row>
    <row r="54" spans="1:6" ht="38.25">
      <c r="A54" s="9" t="s">
        <v>32</v>
      </c>
      <c r="B54" s="14">
        <v>0</v>
      </c>
      <c r="C54" s="14">
        <v>2461939.99</v>
      </c>
      <c r="D54" s="14">
        <v>2461939.99</v>
      </c>
      <c r="E54" s="5"/>
      <c r="F54" s="5">
        <f t="shared" si="1"/>
        <v>100</v>
      </c>
    </row>
    <row r="55" spans="1:6" ht="38.25">
      <c r="A55" s="9" t="s">
        <v>33</v>
      </c>
      <c r="B55" s="14">
        <v>0</v>
      </c>
      <c r="C55" s="14">
        <v>4658600</v>
      </c>
      <c r="D55" s="14">
        <v>4658600</v>
      </c>
      <c r="E55" s="5"/>
      <c r="F55" s="5">
        <f t="shared" si="1"/>
        <v>100</v>
      </c>
    </row>
    <row r="56" spans="1:6" ht="12.75">
      <c r="A56" s="9" t="s">
        <v>34</v>
      </c>
      <c r="B56" s="14">
        <v>0</v>
      </c>
      <c r="C56" s="14">
        <v>14071869</v>
      </c>
      <c r="D56" s="14">
        <v>13481114</v>
      </c>
      <c r="E56" s="5"/>
      <c r="F56" s="5">
        <f t="shared" si="1"/>
        <v>95.80187251601049</v>
      </c>
    </row>
    <row r="57" spans="1:6" s="11" customFormat="1" ht="12.75">
      <c r="A57" s="10" t="s">
        <v>66</v>
      </c>
      <c r="B57" s="13">
        <f>B52+B53</f>
        <v>167997473</v>
      </c>
      <c r="C57" s="13">
        <f>C52+C53</f>
        <v>218788047.98</v>
      </c>
      <c r="D57" s="13">
        <f>D52+D53</f>
        <v>154836617.92000002</v>
      </c>
      <c r="E57" s="5">
        <f t="shared" si="0"/>
        <v>92.166039854659</v>
      </c>
      <c r="F57" s="5">
        <f t="shared" si="1"/>
        <v>70.77014459864556</v>
      </c>
    </row>
    <row r="58" spans="1:4" ht="12.75">
      <c r="A58" s="7"/>
      <c r="B58" s="15"/>
      <c r="C58" s="15"/>
      <c r="D58" s="15"/>
    </row>
    <row r="59" spans="1:4" ht="12.75">
      <c r="A59" s="7"/>
      <c r="B59" s="15"/>
      <c r="C59" s="15"/>
      <c r="D59" s="15"/>
    </row>
    <row r="60" spans="1:4" ht="12.75">
      <c r="A60" s="8" t="s">
        <v>53</v>
      </c>
      <c r="B60" s="15"/>
      <c r="C60" s="15"/>
      <c r="D60" s="15"/>
    </row>
    <row r="61" spans="1:4" ht="12.75">
      <c r="A61" s="7"/>
      <c r="B61" s="15"/>
      <c r="C61" s="15"/>
      <c r="D61" s="15"/>
    </row>
    <row r="62" spans="1:6" ht="12.75">
      <c r="A62" s="21" t="s">
        <v>1</v>
      </c>
      <c r="B62" s="18" t="s">
        <v>58</v>
      </c>
      <c r="C62" s="18" t="s">
        <v>46</v>
      </c>
      <c r="D62" s="18" t="s">
        <v>47</v>
      </c>
      <c r="E62" s="19" t="s">
        <v>48</v>
      </c>
      <c r="F62" s="19"/>
    </row>
    <row r="63" spans="1:6" ht="102">
      <c r="A63" s="21"/>
      <c r="B63" s="18"/>
      <c r="C63" s="18"/>
      <c r="D63" s="18"/>
      <c r="E63" s="2" t="s">
        <v>49</v>
      </c>
      <c r="F63" s="2" t="s">
        <v>50</v>
      </c>
    </row>
    <row r="64" spans="1:6" ht="12.75">
      <c r="A64" s="10" t="s">
        <v>39</v>
      </c>
      <c r="B64" s="13">
        <f>B65</f>
        <v>100000</v>
      </c>
      <c r="C64" s="13">
        <f>C65</f>
        <v>100000</v>
      </c>
      <c r="D64" s="13">
        <f>D65</f>
        <v>84284</v>
      </c>
      <c r="E64" s="3">
        <f>D64/B64*100</f>
        <v>84.284</v>
      </c>
      <c r="F64" s="3">
        <f>D64/C64*100</f>
        <v>84.284</v>
      </c>
    </row>
    <row r="65" spans="1:6" ht="38.25">
      <c r="A65" s="9" t="s">
        <v>4</v>
      </c>
      <c r="B65" s="14">
        <v>100000</v>
      </c>
      <c r="C65" s="14">
        <v>100000</v>
      </c>
      <c r="D65" s="14">
        <v>84284</v>
      </c>
      <c r="E65" s="4">
        <f aca="true" t="shared" si="2" ref="E65:E101">D65/B65*100</f>
        <v>84.284</v>
      </c>
      <c r="F65" s="4">
        <f aca="true" t="shared" si="3" ref="F65:F101">D65/C65*100</f>
        <v>84.284</v>
      </c>
    </row>
    <row r="66" spans="1:6" ht="12.75">
      <c r="A66" s="10" t="s">
        <v>40</v>
      </c>
      <c r="B66" s="13">
        <f>B67+B68+B69+B70+B72+B73+B71</f>
        <v>9697562</v>
      </c>
      <c r="C66" s="13">
        <f>C67+C68+C69+C70+C72+C73+C71</f>
        <v>10901873</v>
      </c>
      <c r="D66" s="13">
        <f>D67+D68+D69+D70+D72+D73+D71</f>
        <v>6429733</v>
      </c>
      <c r="E66" s="3">
        <f t="shared" si="2"/>
        <v>66.30257171854122</v>
      </c>
      <c r="F66" s="3">
        <f t="shared" si="3"/>
        <v>58.97824162875499</v>
      </c>
    </row>
    <row r="67" spans="1:6" ht="12.75">
      <c r="A67" s="9" t="s">
        <v>5</v>
      </c>
      <c r="B67" s="14">
        <v>1701694</v>
      </c>
      <c r="C67" s="14">
        <v>1981345</v>
      </c>
      <c r="D67" s="14">
        <v>847697</v>
      </c>
      <c r="E67" s="4">
        <f t="shared" si="2"/>
        <v>49.81489033868604</v>
      </c>
      <c r="F67" s="4">
        <f t="shared" si="3"/>
        <v>42.783916985683966</v>
      </c>
    </row>
    <row r="68" spans="1:6" ht="51">
      <c r="A68" s="9" t="s">
        <v>6</v>
      </c>
      <c r="B68" s="14">
        <v>6635968</v>
      </c>
      <c r="C68" s="14">
        <v>7256753</v>
      </c>
      <c r="D68" s="14">
        <v>4734024</v>
      </c>
      <c r="E68" s="4">
        <f t="shared" si="2"/>
        <v>71.33886118799849</v>
      </c>
      <c r="F68" s="4">
        <f t="shared" si="3"/>
        <v>65.2361186883445</v>
      </c>
    </row>
    <row r="69" spans="1:6" ht="25.5">
      <c r="A69" s="9" t="s">
        <v>8</v>
      </c>
      <c r="B69" s="14">
        <v>435000</v>
      </c>
      <c r="C69" s="14">
        <v>564420</v>
      </c>
      <c r="D69" s="14">
        <v>353898</v>
      </c>
      <c r="E69" s="4">
        <f t="shared" si="2"/>
        <v>81.35586206896551</v>
      </c>
      <c r="F69" s="4">
        <f t="shared" si="3"/>
        <v>62.70117997236101</v>
      </c>
    </row>
    <row r="70" spans="1:6" ht="38.25">
      <c r="A70" s="9" t="s">
        <v>9</v>
      </c>
      <c r="B70" s="14">
        <v>680000</v>
      </c>
      <c r="C70" s="14">
        <v>705460</v>
      </c>
      <c r="D70" s="14">
        <v>278019</v>
      </c>
      <c r="E70" s="4">
        <f t="shared" si="2"/>
        <v>40.88514705882353</v>
      </c>
      <c r="F70" s="4">
        <f t="shared" si="3"/>
        <v>39.40960508037309</v>
      </c>
    </row>
    <row r="71" spans="1:6" ht="25.5">
      <c r="A71" s="9" t="s">
        <v>10</v>
      </c>
      <c r="B71" s="14"/>
      <c r="C71" s="14">
        <v>351</v>
      </c>
      <c r="D71" s="14">
        <v>351</v>
      </c>
      <c r="E71" s="4"/>
      <c r="F71" s="4">
        <f t="shared" si="3"/>
        <v>100</v>
      </c>
    </row>
    <row r="72" spans="1:6" ht="12.75">
      <c r="A72" s="9" t="s">
        <v>11</v>
      </c>
      <c r="B72" s="14">
        <v>244900</v>
      </c>
      <c r="C72" s="14">
        <v>245602</v>
      </c>
      <c r="D72" s="14">
        <v>67895</v>
      </c>
      <c r="E72" s="4">
        <f t="shared" si="2"/>
        <v>27.723560636994694</v>
      </c>
      <c r="F72" s="4">
        <f t="shared" si="3"/>
        <v>27.644318857338295</v>
      </c>
    </row>
    <row r="73" spans="1:6" ht="12.75">
      <c r="A73" s="9" t="s">
        <v>36</v>
      </c>
      <c r="B73" s="14">
        <v>0</v>
      </c>
      <c r="C73" s="14">
        <v>147942</v>
      </c>
      <c r="D73" s="14">
        <v>147849</v>
      </c>
      <c r="E73" s="3"/>
      <c r="F73" s="3">
        <f t="shared" si="3"/>
        <v>99.93713752686864</v>
      </c>
    </row>
    <row r="74" spans="1:6" ht="12.75">
      <c r="A74" s="10" t="s">
        <v>41</v>
      </c>
      <c r="B74" s="13">
        <f>B75+B76+B77</f>
        <v>42800</v>
      </c>
      <c r="C74" s="13">
        <f>C75+C76+C77</f>
        <v>789124</v>
      </c>
      <c r="D74" s="13">
        <f>D75+D76+D77</f>
        <v>454618</v>
      </c>
      <c r="E74" s="3">
        <f t="shared" si="2"/>
        <v>1062.1915887850466</v>
      </c>
      <c r="F74" s="3">
        <f t="shared" si="3"/>
        <v>57.61046426163695</v>
      </c>
    </row>
    <row r="75" spans="1:6" ht="51">
      <c r="A75" s="9" t="s">
        <v>14</v>
      </c>
      <c r="B75" s="14">
        <v>35000</v>
      </c>
      <c r="C75" s="14">
        <v>746000</v>
      </c>
      <c r="D75" s="14">
        <v>411495</v>
      </c>
      <c r="E75" s="3">
        <f t="shared" si="2"/>
        <v>1175.7</v>
      </c>
      <c r="F75" s="3">
        <f t="shared" si="3"/>
        <v>55.16018766756032</v>
      </c>
    </row>
    <row r="76" spans="1:6" ht="25.5">
      <c r="A76" s="9" t="s">
        <v>15</v>
      </c>
      <c r="B76" s="14">
        <v>7800</v>
      </c>
      <c r="C76" s="14">
        <v>7800</v>
      </c>
      <c r="D76" s="14">
        <v>7800</v>
      </c>
      <c r="E76" s="4">
        <f t="shared" si="2"/>
        <v>100</v>
      </c>
      <c r="F76" s="4">
        <f t="shared" si="3"/>
        <v>100</v>
      </c>
    </row>
    <row r="77" spans="1:6" ht="12.75">
      <c r="A77" s="9" t="s">
        <v>17</v>
      </c>
      <c r="B77" s="14">
        <v>0</v>
      </c>
      <c r="C77" s="14">
        <v>35324</v>
      </c>
      <c r="D77" s="14">
        <v>35323</v>
      </c>
      <c r="E77" s="4"/>
      <c r="F77" s="4">
        <f t="shared" si="3"/>
        <v>99.99716906352621</v>
      </c>
    </row>
    <row r="78" spans="1:6" s="11" customFormat="1" ht="12.75">
      <c r="A78" s="10" t="s">
        <v>64</v>
      </c>
      <c r="B78" s="13">
        <f>B80+B81+B79</f>
        <v>216337</v>
      </c>
      <c r="C78" s="13">
        <f>C80+C81+C79</f>
        <v>312623</v>
      </c>
      <c r="D78" s="13">
        <f>D80+D81+D79</f>
        <v>279680</v>
      </c>
      <c r="E78" s="3">
        <f t="shared" si="2"/>
        <v>129.2797810822929</v>
      </c>
      <c r="F78" s="3">
        <f t="shared" si="3"/>
        <v>89.46238760423897</v>
      </c>
    </row>
    <row r="79" spans="1:6" s="11" customFormat="1" ht="12.75">
      <c r="A79" s="9" t="s">
        <v>20</v>
      </c>
      <c r="B79" s="13"/>
      <c r="C79" s="13">
        <v>86286</v>
      </c>
      <c r="D79" s="13">
        <v>86286</v>
      </c>
      <c r="E79" s="3"/>
      <c r="F79" s="3"/>
    </row>
    <row r="80" spans="1:6" ht="12.75">
      <c r="A80" s="9" t="s">
        <v>21</v>
      </c>
      <c r="B80" s="14">
        <v>164837</v>
      </c>
      <c r="C80" s="14">
        <v>164837</v>
      </c>
      <c r="D80" s="14">
        <v>163337</v>
      </c>
      <c r="E80" s="4">
        <f t="shared" si="2"/>
        <v>99.09001013122054</v>
      </c>
      <c r="F80" s="4">
        <f t="shared" si="3"/>
        <v>99.09001013122054</v>
      </c>
    </row>
    <row r="81" spans="1:6" ht="25.5">
      <c r="A81" s="9" t="s">
        <v>22</v>
      </c>
      <c r="B81" s="14">
        <v>51500</v>
      </c>
      <c r="C81" s="14">
        <v>61500</v>
      </c>
      <c r="D81" s="14">
        <v>30057</v>
      </c>
      <c r="E81" s="3">
        <f t="shared" si="2"/>
        <v>58.363106796116504</v>
      </c>
      <c r="F81" s="3">
        <f t="shared" si="3"/>
        <v>48.87317073170732</v>
      </c>
    </row>
    <row r="82" spans="1:6" s="11" customFormat="1" ht="12.75">
      <c r="A82" s="10" t="s">
        <v>65</v>
      </c>
      <c r="B82" s="13">
        <f>B83+B84</f>
        <v>15000</v>
      </c>
      <c r="C82" s="13">
        <f>C83+C84</f>
        <v>15711</v>
      </c>
      <c r="D82" s="13">
        <f>D83+D84</f>
        <v>4093</v>
      </c>
      <c r="E82" s="3">
        <f t="shared" si="2"/>
        <v>27.286666666666665</v>
      </c>
      <c r="F82" s="3">
        <f t="shared" si="3"/>
        <v>26.051810833174212</v>
      </c>
    </row>
    <row r="83" spans="1:6" ht="25.5">
      <c r="A83" s="9" t="s">
        <v>25</v>
      </c>
      <c r="B83" s="14"/>
      <c r="C83" s="14">
        <v>351</v>
      </c>
      <c r="D83" s="14">
        <v>351</v>
      </c>
      <c r="E83" s="3" t="e">
        <f t="shared" si="2"/>
        <v>#DIV/0!</v>
      </c>
      <c r="F83" s="3">
        <f t="shared" si="3"/>
        <v>100</v>
      </c>
    </row>
    <row r="84" spans="1:6" ht="12.75">
      <c r="A84" s="9" t="s">
        <v>27</v>
      </c>
      <c r="B84" s="14">
        <v>15000</v>
      </c>
      <c r="C84" s="14">
        <v>15360</v>
      </c>
      <c r="D84" s="14">
        <v>3742</v>
      </c>
      <c r="E84" s="3">
        <f t="shared" si="2"/>
        <v>24.946666666666665</v>
      </c>
      <c r="F84" s="3">
        <f t="shared" si="3"/>
        <v>24.361979166666668</v>
      </c>
    </row>
    <row r="85" spans="1:6" s="11" customFormat="1" ht="12.75">
      <c r="A85" s="10" t="s">
        <v>42</v>
      </c>
      <c r="B85" s="13">
        <f>B86</f>
        <v>192100</v>
      </c>
      <c r="C85" s="13">
        <f>C86</f>
        <v>192100</v>
      </c>
      <c r="D85" s="13">
        <f>D86</f>
        <v>186723.26</v>
      </c>
      <c r="E85" s="3">
        <f t="shared" si="2"/>
        <v>97.2010723581468</v>
      </c>
      <c r="F85" s="3">
        <f t="shared" si="3"/>
        <v>97.2010723581468</v>
      </c>
    </row>
    <row r="86" spans="1:6" ht="12.75">
      <c r="A86" s="9" t="s">
        <v>29</v>
      </c>
      <c r="B86" s="14">
        <v>192100</v>
      </c>
      <c r="C86" s="14">
        <v>192100</v>
      </c>
      <c r="D86" s="14">
        <v>186723.26</v>
      </c>
      <c r="E86" s="4">
        <f t="shared" si="2"/>
        <v>97.2010723581468</v>
      </c>
      <c r="F86" s="4">
        <f t="shared" si="3"/>
        <v>97.2010723581468</v>
      </c>
    </row>
    <row r="87" spans="1:6" s="11" customFormat="1" ht="12.75">
      <c r="A87" s="10" t="s">
        <v>43</v>
      </c>
      <c r="B87" s="13">
        <f>B88+B89+B90+B91+B92+B93+B94</f>
        <v>12576154</v>
      </c>
      <c r="C87" s="13">
        <f>C88+C89+C90+C91+C92+C93+C94</f>
        <v>12576154</v>
      </c>
      <c r="D87" s="13">
        <f>D88+D89+D90+D91+D92+D93+D94</f>
        <v>3437540</v>
      </c>
      <c r="E87" s="3">
        <f t="shared" si="2"/>
        <v>27.33379378146928</v>
      </c>
      <c r="F87" s="3">
        <f t="shared" si="3"/>
        <v>27.33379378146928</v>
      </c>
    </row>
    <row r="88" spans="1:6" s="11" customFormat="1" ht="12.75">
      <c r="A88" s="17" t="s">
        <v>72</v>
      </c>
      <c r="B88" s="13">
        <v>199000</v>
      </c>
      <c r="C88" s="13">
        <v>199000</v>
      </c>
      <c r="D88" s="13"/>
      <c r="E88" s="3"/>
      <c r="F88" s="3"/>
    </row>
    <row r="89" spans="1:6" ht="12.75">
      <c r="A89" s="9" t="s">
        <v>51</v>
      </c>
      <c r="B89" s="14">
        <v>184000</v>
      </c>
      <c r="C89" s="14">
        <v>184000</v>
      </c>
      <c r="D89" s="14">
        <v>103797</v>
      </c>
      <c r="E89" s="3">
        <f t="shared" si="2"/>
        <v>56.41141304347826</v>
      </c>
      <c r="F89" s="3">
        <f t="shared" si="3"/>
        <v>56.41141304347826</v>
      </c>
    </row>
    <row r="90" spans="1:6" ht="25.5">
      <c r="A90" s="9" t="s">
        <v>73</v>
      </c>
      <c r="B90" s="14">
        <v>19400</v>
      </c>
      <c r="C90" s="14">
        <v>19400</v>
      </c>
      <c r="D90" s="14">
        <v>19355</v>
      </c>
      <c r="E90" s="3">
        <f t="shared" si="2"/>
        <v>99.76804123711341</v>
      </c>
      <c r="F90" s="3"/>
    </row>
    <row r="91" spans="1:6" ht="12.75">
      <c r="A91" s="17" t="s">
        <v>74</v>
      </c>
      <c r="B91" s="14">
        <v>42500</v>
      </c>
      <c r="C91" s="14">
        <v>42500</v>
      </c>
      <c r="D91" s="14"/>
      <c r="E91" s="3"/>
      <c r="F91" s="3"/>
    </row>
    <row r="92" spans="1:6" ht="25.5">
      <c r="A92" s="9" t="s">
        <v>67</v>
      </c>
      <c r="B92" s="14">
        <v>7923700</v>
      </c>
      <c r="C92" s="14">
        <v>7923700</v>
      </c>
      <c r="D92" s="14">
        <v>727800</v>
      </c>
      <c r="E92" s="3">
        <f t="shared" si="2"/>
        <v>9.185102919090829</v>
      </c>
      <c r="F92" s="3">
        <f t="shared" si="3"/>
        <v>9.185102919090829</v>
      </c>
    </row>
    <row r="93" spans="1:6" ht="38.25">
      <c r="A93" s="9" t="s">
        <v>52</v>
      </c>
      <c r="B93" s="14">
        <v>4205254</v>
      </c>
      <c r="C93" s="14">
        <v>4205254</v>
      </c>
      <c r="D93" s="14">
        <v>2584288</v>
      </c>
      <c r="E93" s="3">
        <f t="shared" si="2"/>
        <v>61.45379090062099</v>
      </c>
      <c r="F93" s="3">
        <f t="shared" si="3"/>
        <v>61.45379090062099</v>
      </c>
    </row>
    <row r="94" spans="1:6" ht="25.5">
      <c r="A94" s="9" t="s">
        <v>75</v>
      </c>
      <c r="B94" s="14">
        <v>2300</v>
      </c>
      <c r="C94" s="14">
        <v>2300</v>
      </c>
      <c r="D94" s="14">
        <v>2300</v>
      </c>
      <c r="E94" s="3">
        <f t="shared" si="2"/>
        <v>100</v>
      </c>
      <c r="F94" s="3"/>
    </row>
    <row r="95" spans="1:6" ht="12.75">
      <c r="A95" s="9" t="s">
        <v>44</v>
      </c>
      <c r="B95" s="14">
        <f>B96</f>
        <v>100000</v>
      </c>
      <c r="C95" s="14">
        <f>C96</f>
        <v>100000</v>
      </c>
      <c r="D95" s="14">
        <f>D96</f>
        <v>30576</v>
      </c>
      <c r="E95" s="3"/>
      <c r="F95" s="3"/>
    </row>
    <row r="96" spans="1:6" ht="25.5">
      <c r="A96" s="9" t="s">
        <v>76</v>
      </c>
      <c r="B96" s="14">
        <v>100000</v>
      </c>
      <c r="C96" s="14">
        <v>100000</v>
      </c>
      <c r="D96" s="14">
        <v>30576</v>
      </c>
      <c r="E96" s="3"/>
      <c r="F96" s="3"/>
    </row>
    <row r="97" spans="1:6" s="11" customFormat="1" ht="12.75">
      <c r="A97" s="10" t="s">
        <v>69</v>
      </c>
      <c r="B97" s="13">
        <f>B64+B66+B74+B78+B82+B85+B87+B95</f>
        <v>22939953</v>
      </c>
      <c r="C97" s="13">
        <f>C64+C66+C74+C78+C82+C85+C87+C95</f>
        <v>24987585</v>
      </c>
      <c r="D97" s="13">
        <f>D64+D66+D74+D78+D82+D85+D87+D95</f>
        <v>10907247.26</v>
      </c>
      <c r="E97" s="3">
        <f t="shared" si="2"/>
        <v>47.546946848583346</v>
      </c>
      <c r="F97" s="3">
        <f t="shared" si="3"/>
        <v>43.65066596071609</v>
      </c>
    </row>
    <row r="98" spans="1:6" s="11" customFormat="1" ht="12.75">
      <c r="A98" s="10" t="s">
        <v>45</v>
      </c>
      <c r="B98" s="13">
        <f>B99+B100</f>
        <v>1907706</v>
      </c>
      <c r="C98" s="13">
        <f>C99+C100</f>
        <v>1907706</v>
      </c>
      <c r="D98" s="13">
        <f>D99+D100</f>
        <v>1295895</v>
      </c>
      <c r="E98" s="3">
        <f t="shared" si="2"/>
        <v>67.92949228025702</v>
      </c>
      <c r="F98" s="3">
        <f t="shared" si="3"/>
        <v>67.92949228025702</v>
      </c>
    </row>
    <row r="99" spans="1:6" ht="25.5">
      <c r="A99" s="9" t="s">
        <v>68</v>
      </c>
      <c r="B99" s="14">
        <v>1747706</v>
      </c>
      <c r="C99" s="14">
        <v>1747706</v>
      </c>
      <c r="D99" s="14">
        <v>1135895</v>
      </c>
      <c r="E99" s="3">
        <f t="shared" si="2"/>
        <v>64.99348288556543</v>
      </c>
      <c r="F99" s="3">
        <f t="shared" si="3"/>
        <v>64.99348288556543</v>
      </c>
    </row>
    <row r="100" spans="1:6" ht="12.75">
      <c r="A100" s="9" t="s">
        <v>34</v>
      </c>
      <c r="B100" s="14">
        <v>160000</v>
      </c>
      <c r="C100" s="14">
        <v>160000</v>
      </c>
      <c r="D100" s="14">
        <v>160000</v>
      </c>
      <c r="E100" s="3">
        <f t="shared" si="2"/>
        <v>100</v>
      </c>
      <c r="F100" s="3">
        <f t="shared" si="3"/>
        <v>100</v>
      </c>
    </row>
    <row r="101" spans="1:6" s="11" customFormat="1" ht="12.75">
      <c r="A101" s="10" t="s">
        <v>66</v>
      </c>
      <c r="B101" s="13">
        <f>B97+B98</f>
        <v>24847659</v>
      </c>
      <c r="C101" s="13">
        <f>C97+C98</f>
        <v>26895291</v>
      </c>
      <c r="D101" s="13">
        <f>D97+D98</f>
        <v>12203142.26</v>
      </c>
      <c r="E101" s="3">
        <f t="shared" si="2"/>
        <v>49.111838906031345</v>
      </c>
      <c r="F101" s="3">
        <f t="shared" si="3"/>
        <v>45.37278388250196</v>
      </c>
    </row>
    <row r="102" spans="2:3" ht="12.75">
      <c r="B102" s="16"/>
      <c r="C102" s="16"/>
    </row>
    <row r="103" spans="2:3" ht="12.75">
      <c r="B103" s="16"/>
      <c r="C103" s="16"/>
    </row>
    <row r="104" spans="1:3" ht="12.75">
      <c r="A104" t="s">
        <v>70</v>
      </c>
      <c r="B104" s="16"/>
      <c r="C104" s="16" t="s">
        <v>71</v>
      </c>
    </row>
    <row r="105" spans="2:3" ht="12.75">
      <c r="B105" s="16"/>
      <c r="C105" s="16"/>
    </row>
    <row r="106" spans="2:3" ht="12.75">
      <c r="B106" s="16"/>
      <c r="C106" s="16"/>
    </row>
    <row r="107" spans="2:3" ht="12.75">
      <c r="B107" s="16"/>
      <c r="C107" s="16"/>
    </row>
    <row r="108" spans="2:3" ht="12.75">
      <c r="B108" s="16"/>
      <c r="C108" s="16"/>
    </row>
    <row r="109" spans="2:3" ht="12.75">
      <c r="B109" s="16"/>
      <c r="C109" s="16"/>
    </row>
    <row r="110" spans="2:3" ht="12.75">
      <c r="B110" s="16"/>
      <c r="C110" s="16"/>
    </row>
    <row r="111" spans="2:3" ht="12.75">
      <c r="B111" s="16"/>
      <c r="C111" s="16"/>
    </row>
    <row r="112" spans="2:3" ht="12.75">
      <c r="B112" s="16"/>
      <c r="C112" s="16"/>
    </row>
    <row r="113" spans="2:3" ht="12.75">
      <c r="B113" s="16"/>
      <c r="C113" s="16"/>
    </row>
    <row r="114" spans="2:3" ht="12.75">
      <c r="B114" s="16"/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</sheetData>
  <sheetProtection/>
  <mergeCells count="13">
    <mergeCell ref="A2:D2"/>
    <mergeCell ref="A3:D3"/>
    <mergeCell ref="B5:B6"/>
    <mergeCell ref="C5:C6"/>
    <mergeCell ref="D5:D6"/>
    <mergeCell ref="A5:A6"/>
    <mergeCell ref="B4:C4"/>
    <mergeCell ref="D62:D63"/>
    <mergeCell ref="E62:F62"/>
    <mergeCell ref="E5:F5"/>
    <mergeCell ref="A62:A63"/>
    <mergeCell ref="B62:B63"/>
    <mergeCell ref="C62:C63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2019-05-21T12:34:00Z</cp:lastPrinted>
  <dcterms:created xsi:type="dcterms:W3CDTF">2019-04-18T08:03:49Z</dcterms:created>
  <dcterms:modified xsi:type="dcterms:W3CDTF">2019-10-09T07:24:11Z</dcterms:modified>
  <cp:category/>
  <cp:version/>
  <cp:contentType/>
  <cp:contentStatus/>
</cp:coreProperties>
</file>