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465" yWindow="1275" windowWidth="11310" windowHeight="7725" tabRatio="822" firstSheet="2" activeTab="3"/>
  </bookViews>
  <sheets>
    <sheet name="temp" sheetId="43" state="hidden" r:id="rId1"/>
    <sheet name="pr" sheetId="57" state="hidden" r:id="rId2"/>
    <sheet name="Заполнить" sheetId="44" r:id="rId3"/>
    <sheet name="д1_оз" sheetId="39" r:id="rId4"/>
    <sheet name="д1_инма" sheetId="63" r:id="rId5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4">'д1_инма'!$A$1:$P$60</definedName>
    <definedName name="_xlnm.Print_Area" localSheetId="3">'д1_оз'!$A$1:$P$46</definedName>
  </definedNames>
  <calcPr calcId="114210"/>
</workbook>
</file>

<file path=xl/sharedStrings.xml><?xml version="1.0" encoding="utf-8"?>
<sst xmlns="http://schemas.openxmlformats.org/spreadsheetml/2006/main" count="468" uniqueCount="315">
  <si>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</si>
  <si>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</si>
  <si>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</si>
  <si>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</si>
  <si>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</si>
  <si>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</si>
  <si>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</si>
  <si>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</si>
  <si>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</si>
  <si>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</si>
  <si>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</si>
  <si>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</si>
  <si>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</si>
  <si>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</si>
  <si>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</si>
  <si>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</si>
  <si>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</si>
  <si>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</si>
  <si>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</si>
  <si>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</si>
  <si>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</si>
  <si>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</si>
  <si>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</si>
  <si>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</si>
  <si>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</si>
  <si>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</si>
  <si>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</si>
  <si>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</si>
  <si>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</si>
  <si>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</si>
  <si>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</si>
  <si>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</si>
  <si>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</si>
  <si>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</si>
  <si>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</si>
  <si>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</si>
  <si>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</si>
  <si>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</si>
  <si>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</si>
  <si>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</si>
  <si>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</si>
  <si>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</si>
  <si>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</si>
  <si>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</si>
  <si>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</si>
  <si>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</si>
  <si>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</si>
  <si>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</si>
  <si>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</si>
  <si>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</si>
  <si>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</si>
  <si>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</si>
  <si>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</si>
  <si>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</si>
  <si>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</si>
  <si>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</si>
  <si>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</si>
  <si>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</si>
  <si>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</si>
  <si>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</si>
  <si>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</si>
  <si>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</si>
  <si>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</si>
  <si>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</si>
  <si>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</si>
  <si>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</si>
  <si>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</si>
  <si>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</si>
  <si>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</si>
  <si>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</si>
  <si>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</si>
  <si>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</si>
  <si>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</si>
  <si>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</si>
  <si>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</si>
  <si>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</si>
  <si>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</si>
  <si>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</si>
  <si>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</si>
  <si>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</si>
  <si>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</si>
  <si>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</si>
  <si>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</si>
  <si>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</si>
  <si>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</si>
  <si>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</si>
  <si>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</si>
  <si>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</si>
  <si>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</si>
  <si>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</si>
  <si>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</si>
  <si>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</si>
  <si>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</si>
  <si>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</si>
  <si>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</si>
  <si>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</si>
  <si>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</si>
  <si>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</si>
  <si>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</si>
  <si>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</si>
  <si>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</si>
  <si>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</si>
  <si>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</si>
  <si>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</si>
  <si>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</si>
  <si>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</si>
  <si>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</si>
  <si>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</si>
  <si>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</si>
  <si>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</si>
  <si>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</si>
  <si>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</si>
  <si>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</si>
  <si>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</si>
  <si>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</si>
  <si>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</si>
  <si>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</si>
  <si>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</si>
  <si>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</si>
  <si>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</si>
  <si>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</si>
  <si>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</si>
  <si>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</si>
  <si>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</si>
  <si>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</si>
  <si>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</si>
  <si>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</si>
  <si>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</si>
  <si>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</si>
  <si>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</si>
  <si>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</si>
  <si>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</si>
  <si>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</si>
  <si>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</si>
  <si>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</si>
  <si>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</si>
  <si>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</si>
  <si>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</si>
  <si>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</si>
  <si>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</si>
  <si>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</si>
  <si>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</si>
  <si>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</si>
  <si>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</si>
  <si>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</si>
  <si>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</si>
  <si>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</si>
  <si>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</si>
  <si>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</si>
  <si>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</si>
  <si>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</si>
  <si>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</si>
  <si>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</si>
  <si>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</si>
  <si>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</si>
  <si>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</si>
  <si>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</si>
  <si>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</si>
  <si>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</si>
  <si>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</si>
  <si>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</si>
  <si>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</si>
  <si>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</si>
  <si>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</si>
  <si>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</si>
  <si>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</si>
  <si>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</si>
  <si>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</si>
  <si>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</si>
  <si>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</si>
  <si>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</si>
  <si>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</si>
  <si>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</si>
  <si>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</si>
  <si>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</si>
  <si>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</si>
  <si>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</si>
  <si>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</si>
  <si>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</si>
  <si>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</si>
  <si>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</si>
  <si>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</si>
  <si>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</si>
  <si>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</si>
  <si>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</si>
  <si>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</si>
  <si>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</si>
  <si>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</si>
  <si>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</si>
  <si>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</si>
  <si>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</si>
  <si>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</si>
  <si>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</si>
  <si>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</si>
  <si>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>Разом на сторінці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</si>
  <si>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</si>
  <si>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</si>
  <si>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</si>
  <si>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</si>
  <si>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</si>
  <si>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</si>
  <si>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</si>
  <si>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</si>
  <si>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</si>
  <si>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</si>
  <si>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</si>
  <si>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</si>
  <si>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</si>
  <si>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</si>
  <si>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</si>
  <si>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</si>
  <si>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</si>
  <si>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</si>
  <si>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</si>
  <si>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</si>
  <si>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</si>
  <si>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</si>
  <si>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</si>
  <si>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</si>
  <si>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</si>
  <si>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</si>
  <si>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</si>
  <si>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</si>
  <si>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Код ЄДРПОУ</t>
  </si>
  <si>
    <t>20579930</t>
  </si>
  <si>
    <t>Шкаф офісний</t>
  </si>
  <si>
    <t>Умивальник</t>
  </si>
  <si>
    <t>Крісло офісне</t>
  </si>
  <si>
    <t>Стіл офісний</t>
  </si>
  <si>
    <t>Світильник GGL 3601.5</t>
  </si>
  <si>
    <t>Світильник GGL 3601.6</t>
  </si>
  <si>
    <t>Світильник GGL 3601.7</t>
  </si>
  <si>
    <t>Світильник GGL 3601.8</t>
  </si>
  <si>
    <t>Піч Булеріан</t>
  </si>
  <si>
    <t>Дитячий майданчик</t>
  </si>
  <si>
    <t>Котел проскурів</t>
  </si>
  <si>
    <t>шт</t>
  </si>
  <si>
    <t>Спортивний комплекс</t>
  </si>
  <si>
    <t>Системний блок</t>
  </si>
  <si>
    <t>Екран</t>
  </si>
  <si>
    <t>Факс</t>
  </si>
  <si>
    <t>LG монітор</t>
  </si>
  <si>
    <t>Прінтер+сканер</t>
  </si>
  <si>
    <t>Дернівська сільська рада</t>
  </si>
  <si>
    <t xml:space="preserve">Стіл рабочий </t>
  </si>
  <si>
    <t>Шафа</t>
  </si>
  <si>
    <t>1136006-8</t>
  </si>
  <si>
    <t>Тел.апарат</t>
  </si>
  <si>
    <t>Вішалка для одягу</t>
  </si>
  <si>
    <t>Герб України</t>
  </si>
  <si>
    <t>Сервант</t>
  </si>
  <si>
    <t>Годинник</t>
  </si>
  <si>
    <t>Полиця</t>
  </si>
  <si>
    <t>Клавіатура</t>
  </si>
  <si>
    <t>Катридж</t>
  </si>
  <si>
    <t>USB- накопичувач</t>
  </si>
  <si>
    <t>Джеркало</t>
  </si>
  <si>
    <t>Карниз</t>
  </si>
  <si>
    <t>Стілець</t>
  </si>
  <si>
    <t>Лінійно-інтерак джер живл</t>
  </si>
  <si>
    <t>Штамп</t>
  </si>
  <si>
    <t>Печатка</t>
  </si>
  <si>
    <t>Мишка А4</t>
  </si>
  <si>
    <t>Модуль памяті 16 GB USB 2.0</t>
  </si>
  <si>
    <t>Модуль памяті 16 GB USB 2.1</t>
  </si>
  <si>
    <t>Модуль памяті 16 GB USB 2.2</t>
  </si>
  <si>
    <t>Електролічильник</t>
  </si>
  <si>
    <t>Сейф</t>
  </si>
  <si>
    <t>1136001-4</t>
  </si>
  <si>
    <t>1136032-33</t>
  </si>
  <si>
    <t>1136021-22</t>
  </si>
  <si>
    <t>1137017-19</t>
  </si>
  <si>
    <t>1136028-31</t>
  </si>
  <si>
    <t>1137038-40</t>
  </si>
  <si>
    <t>Радіатор</t>
  </si>
  <si>
    <t>1137041-43</t>
  </si>
  <si>
    <t>1137044-46</t>
  </si>
  <si>
    <t>1137047-48</t>
  </si>
  <si>
    <t>Подовжувач</t>
  </si>
  <si>
    <t>Люстра</t>
  </si>
  <si>
    <t>1137051-56</t>
  </si>
  <si>
    <t>Стілець керівника</t>
  </si>
  <si>
    <t>Стілеці відвідувача</t>
  </si>
  <si>
    <t>1137059-62</t>
  </si>
  <si>
    <t>Флешки</t>
  </si>
  <si>
    <t>1137063-65</t>
  </si>
  <si>
    <t>Лічильник</t>
  </si>
  <si>
    <t>Калькулятор Citizen</t>
  </si>
  <si>
    <t>Бензопила</t>
  </si>
  <si>
    <t>Мотокоса</t>
  </si>
  <si>
    <t>Дит спорт комп Малюк +</t>
  </si>
  <si>
    <t>Одинадцять</t>
  </si>
  <si>
    <t>Шість</t>
  </si>
  <si>
    <t>01 січня 2019 рік</t>
  </si>
  <si>
    <t>Заступник Баришівського селищного голови</t>
  </si>
  <si>
    <t>Шовть Ю.А.</t>
  </si>
  <si>
    <t>Начальник відділу комунальної власності</t>
  </si>
  <si>
    <t>Дибка Т.М.</t>
  </si>
  <si>
    <t>Начальник відділу бухгалтерської звітності</t>
  </si>
  <si>
    <t>Тур Н.В.</t>
  </si>
  <si>
    <t>В.о.страрости Дернівського старостинського округу</t>
  </si>
  <si>
    <t>Ромась В.М.</t>
  </si>
  <si>
    <t>Головний бухгалтер Дернівської сільської ради</t>
  </si>
  <si>
    <t>Ліберацька Н.М.</t>
  </si>
  <si>
    <t xml:space="preserve">додаток №1 до передавального акта                                                         </t>
  </si>
  <si>
    <t>Дернівська  сільська рада</t>
  </si>
  <si>
    <t>Данчук Ж.В.</t>
  </si>
  <si>
    <t>Заступник голови комісії</t>
  </si>
  <si>
    <t>Посєвкіна Т.В.</t>
  </si>
  <si>
    <t>Гончар О.О.</t>
  </si>
  <si>
    <t>Івченко Н.М.</t>
  </si>
  <si>
    <t>Правонаступником щодо усіх майнових і немайнових прав та обов"язків  Дернівської  сільської ради є Баришівська селищна рада</t>
  </si>
  <si>
    <t>додаток 2 до передавального акта Дернівська сільська рада</t>
  </si>
  <si>
    <t>рада</t>
  </si>
  <si>
    <t>Правонаступником щодо усіх майнових і немайнових прав та обов"язків  Дернівської сільської ради є Баришівська селищна рада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</si>
</sst>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5" fillId="0" borderId="0">
      <alignment/>
      <protection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20" applyAlignment="1" applyProtection="1">
      <alignment/>
      <protection/>
    </xf>
    <xf numFmtId="0" fontId="0" fillId="0" borderId="0" xfId="0" applyProtection="1">
      <protection locked="0"/>
    </xf>
    <xf numFmtId="0" fontId="0" fillId="0" borderId="0" xfId="0" applyProtection="1"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14" fillId="0" borderId="0" xfId="0" applyFont="1"/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4" fillId="0" borderId="0" xfId="0" applyFont="1"/>
    <xf numFmtId="0" fontId="13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2457450</xdr:colOff>
      <xdr:row>35</xdr:row>
      <xdr:rowOff>133350</xdr:rowOff>
    </xdr:to>
    <xdr:pic>
      <xdr:nvPicPr>
        <xdr:cNvPr id="2049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181600"/>
          <a:ext cx="24574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I27" sqref="I27"/>
    </sheetView>
  </sheetViews>
  <sheetFormatPr defaultColWidth="9.00390625" defaultRowHeight="12.75"/>
  <cols>
    <col min="1" max="1" width="32.25390625" style="11" bestFit="1" customWidth="1"/>
    <col min="2" max="9" width="3.125" style="11" customWidth="1"/>
    <col min="10" max="11" width="9.125" style="11" customWidth="1"/>
    <col min="12" max="12" width="9.125" style="12" customWidth="1"/>
    <col min="13" max="13" width="5.75390625" style="12" customWidth="1"/>
    <col min="14" max="25" width="9.125" style="12" customWidth="1"/>
    <col min="26" max="16384" width="9.125" style="11" customWidth="1"/>
  </cols>
  <sheetData>
    <row r="5" spans="1:9" ht="17.25" customHeight="1">
      <c r="A5" s="13" t="s">
        <v>0</v>
      </c>
      <c r="B5" s="14" t="str">
        <f ca="1">LEFT(Заполнить!B4,1)</f>
        <v>2</v>
      </c>
      <c r="C5" s="14" t="str">
        <f ca="1">RIGHT(LEFT(Заполнить!$B$4,2),1)</f>
        <v>0</v>
      </c>
      <c r="D5" s="14" t="str">
        <f ca="1">RIGHT(LEFT(Заполнить!$B$4,3),1)</f>
        <v>5</v>
      </c>
      <c r="E5" s="14" t="str">
        <f ca="1">RIGHT(LEFT(Заполнить!$B$4,4),1)</f>
        <v>7</v>
      </c>
      <c r="F5" s="14" t="str">
        <f ca="1">RIGHT(LEFT(Заполнить!$B$4,5),1)</f>
        <v>9</v>
      </c>
      <c r="G5" s="14" t="str">
        <f ca="1">RIGHT(LEFT(Заполнить!$B$4,6),1)</f>
        <v>9</v>
      </c>
      <c r="H5" s="14" t="str">
        <f ca="1">RIGHT(LEFT(Заполнить!$B$4,7),1)</f>
        <v>3</v>
      </c>
      <c r="I5" s="14" t="str">
        <f ca="1">RIGHT(Заполнить!$B$4,1)</f>
        <v>0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39" t="s">
        <v>29</v>
      </c>
      <c r="B1" s="41"/>
      <c r="C1" s="39" t="s">
        <v>30</v>
      </c>
      <c r="D1" s="41"/>
    </row>
    <row r="2" spans="1:4" ht="17.25">
      <c r="A2" s="15" t="s">
        <v>31</v>
      </c>
      <c r="B2" s="15" t="s">
        <v>32</v>
      </c>
      <c r="C2" s="15" t="s">
        <v>31</v>
      </c>
      <c r="D2" s="15" t="s">
        <v>32</v>
      </c>
    </row>
    <row r="3" spans="1:4" ht="17.25">
      <c r="A3" s="15">
        <v>1</v>
      </c>
      <c r="B3" s="15">
        <v>2</v>
      </c>
      <c r="C3" s="15">
        <v>3</v>
      </c>
      <c r="D3" s="15">
        <v>4</v>
      </c>
    </row>
    <row r="4" spans="1:4" ht="17.25">
      <c r="A4" s="39" t="s">
        <v>33</v>
      </c>
      <c r="B4" s="40"/>
      <c r="C4" s="40"/>
      <c r="D4" s="41"/>
    </row>
    <row r="5" spans="1:5" ht="17.25">
      <c r="A5" s="36">
        <v>10</v>
      </c>
      <c r="B5" s="36" t="s">
        <v>34</v>
      </c>
      <c r="C5" s="15">
        <v>1010</v>
      </c>
      <c r="D5" s="16" t="s">
        <v>196</v>
      </c>
      <c r="E5" t="str">
        <f>CONCATENATE(C5," ",D5)</f>
        <v>1010 Інвестиційна нерухомість</v>
      </c>
    </row>
    <row r="6" spans="1:5" ht="17.25">
      <c r="A6" s="37"/>
      <c r="B6" s="37"/>
      <c r="C6" s="15">
        <v>1011</v>
      </c>
      <c r="D6" s="16" t="s">
        <v>172</v>
      </c>
      <c r="E6" t="str">
        <f aca="true" t="shared" si="0" ref="E6:E69">CONCATENATE(C6," ",D6)</f>
        <v>1011 Земельні ділянки</v>
      </c>
    </row>
    <row r="7" spans="1:5" ht="17.25">
      <c r="A7" s="37"/>
      <c r="B7" s="37"/>
      <c r="C7" s="15">
        <v>1012</v>
      </c>
      <c r="D7" s="16" t="s">
        <v>173</v>
      </c>
      <c r="E7" t="str">
        <f t="shared" si="0"/>
        <v>1012 Капітальні витрати на поліпшення земель</v>
      </c>
    </row>
    <row r="8" spans="1:5" ht="17.25">
      <c r="A8" s="37"/>
      <c r="B8" s="37"/>
      <c r="C8" s="15">
        <v>1013</v>
      </c>
      <c r="D8" s="16" t="s">
        <v>197</v>
      </c>
      <c r="E8" t="str">
        <f t="shared" si="0"/>
        <v>1013 Будівлі, споруди та передавальні пристрої</v>
      </c>
    </row>
    <row r="9" spans="1:5" ht="17.25">
      <c r="A9" s="37"/>
      <c r="B9" s="37"/>
      <c r="C9" s="15">
        <v>1014</v>
      </c>
      <c r="D9" s="16" t="s">
        <v>174</v>
      </c>
      <c r="E9" t="str">
        <f t="shared" si="0"/>
        <v>1014 Машини та обладнання</v>
      </c>
    </row>
    <row r="10" spans="1:5" ht="17.25">
      <c r="A10" s="37"/>
      <c r="B10" s="37"/>
      <c r="C10" s="15">
        <v>1015</v>
      </c>
      <c r="D10" s="16" t="s">
        <v>175</v>
      </c>
      <c r="E10" t="str">
        <f t="shared" si="0"/>
        <v>1015 Транспортні засоби</v>
      </c>
    </row>
    <row r="11" spans="1:5" ht="17.25">
      <c r="A11" s="37"/>
      <c r="B11" s="37"/>
      <c r="C11" s="15">
        <v>1016</v>
      </c>
      <c r="D11" s="16" t="s">
        <v>198</v>
      </c>
      <c r="E11" t="str">
        <f t="shared" si="0"/>
        <v>1016 Інструменти, прилади, інвентар</v>
      </c>
    </row>
    <row r="12" spans="1:5" ht="17.25">
      <c r="A12" s="37"/>
      <c r="B12" s="37"/>
      <c r="C12" s="15">
        <v>1017</v>
      </c>
      <c r="D12" s="16" t="s">
        <v>199</v>
      </c>
      <c r="E12" t="str">
        <f t="shared" si="0"/>
        <v>1017 Тварини та багаторічні насадження</v>
      </c>
    </row>
    <row r="13" spans="1:5" ht="17.25">
      <c r="A13" s="38"/>
      <c r="B13" s="38"/>
      <c r="C13" s="15">
        <v>1018</v>
      </c>
      <c r="D13" s="16" t="s">
        <v>176</v>
      </c>
      <c r="E13" t="str">
        <f t="shared" si="0"/>
        <v>1018 Інші основні засоби</v>
      </c>
    </row>
    <row r="14" spans="1:5" ht="17.25">
      <c r="A14" s="36">
        <v>11</v>
      </c>
      <c r="B14" s="36" t="s">
        <v>35</v>
      </c>
      <c r="C14" s="15">
        <v>1111</v>
      </c>
      <c r="D14" s="16" t="s">
        <v>200</v>
      </c>
      <c r="E14" t="str">
        <f t="shared" si="0"/>
        <v>1111 Музейні фонди</v>
      </c>
    </row>
    <row r="15" spans="1:5" ht="17.25">
      <c r="A15" s="37"/>
      <c r="B15" s="37"/>
      <c r="C15" s="15">
        <v>1112</v>
      </c>
      <c r="D15" s="16" t="s">
        <v>177</v>
      </c>
      <c r="E15" t="str">
        <f t="shared" si="0"/>
        <v>1112 Бібліотечні фонди</v>
      </c>
    </row>
    <row r="16" spans="1:5" ht="17.25">
      <c r="A16" s="37"/>
      <c r="B16" s="37"/>
      <c r="C16" s="15">
        <v>1113</v>
      </c>
      <c r="D16" s="16" t="s">
        <v>178</v>
      </c>
      <c r="E16" t="str">
        <f t="shared" si="0"/>
        <v>1113 Малоцінні необоротні матеріальні активи</v>
      </c>
    </row>
    <row r="17" spans="1:5" ht="17.25">
      <c r="A17" s="37"/>
      <c r="B17" s="37"/>
      <c r="C17" s="15">
        <v>1114</v>
      </c>
      <c r="D17" s="16" t="s">
        <v>179</v>
      </c>
      <c r="E17" t="str">
        <f t="shared" si="0"/>
        <v>1114 Білизна, постільні речі, одяг та взуття</v>
      </c>
    </row>
    <row r="18" spans="1:5" ht="17.25">
      <c r="A18" s="37"/>
      <c r="B18" s="37"/>
      <c r="C18" s="15">
        <v>1115</v>
      </c>
      <c r="D18" s="16" t="s">
        <v>181</v>
      </c>
      <c r="E18" t="str">
        <f t="shared" si="0"/>
        <v>1115 Інвентарна тара</v>
      </c>
    </row>
    <row r="19" spans="1:5" ht="17.25">
      <c r="A19" s="37"/>
      <c r="B19" s="37"/>
      <c r="C19" s="15">
        <v>1116</v>
      </c>
      <c r="D19" s="16" t="s">
        <v>36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37"/>
      <c r="B20" s="37"/>
      <c r="C20" s="15">
        <v>1117</v>
      </c>
      <c r="D20" s="16" t="s">
        <v>180</v>
      </c>
      <c r="E20" t="str">
        <f t="shared" si="0"/>
        <v>1117 Природні ресурси</v>
      </c>
    </row>
    <row r="21" spans="1:5" ht="17.25">
      <c r="A21" s="37"/>
      <c r="B21" s="37"/>
      <c r="C21" s="15">
        <v>1118</v>
      </c>
      <c r="D21" s="16" t="s">
        <v>201</v>
      </c>
      <c r="E21" t="str">
        <f t="shared" si="0"/>
        <v>1118 Інші необоротні матеріальні активи</v>
      </c>
    </row>
    <row r="22" spans="1:5" ht="17.25">
      <c r="A22" s="38"/>
      <c r="B22" s="38"/>
      <c r="C22" s="15">
        <v>1211</v>
      </c>
      <c r="D22" s="16" t="s">
        <v>217</v>
      </c>
      <c r="E22" t="str">
        <f t="shared" si="0"/>
        <v>1211 Авторське та суміжні з ним права</v>
      </c>
    </row>
    <row r="23" spans="1:5" ht="17.25">
      <c r="A23" s="36">
        <v>12</v>
      </c>
      <c r="B23" s="36" t="s">
        <v>37</v>
      </c>
      <c r="C23" s="15">
        <v>1212</v>
      </c>
      <c r="D23" s="16" t="s">
        <v>218</v>
      </c>
      <c r="E23" t="str">
        <f t="shared" si="0"/>
        <v>1212 Права користування природними ресурсами</v>
      </c>
    </row>
    <row r="24" spans="1:5" ht="17.25">
      <c r="A24" s="38"/>
      <c r="B24" s="38"/>
      <c r="C24" s="15">
        <v>1213</v>
      </c>
      <c r="D24" s="16" t="s">
        <v>219</v>
      </c>
      <c r="E24" t="str">
        <f t="shared" si="0"/>
        <v>1213 Права на знаки для товарів і послуг</v>
      </c>
    </row>
    <row r="25" spans="1:5" ht="17.25">
      <c r="A25" s="36"/>
      <c r="B25" s="36"/>
      <c r="C25" s="15">
        <v>1214</v>
      </c>
      <c r="D25" s="16" t="s">
        <v>220</v>
      </c>
      <c r="E25" t="str">
        <f t="shared" si="0"/>
        <v>1214 Права користування майном</v>
      </c>
    </row>
    <row r="26" spans="1:5" ht="17.25">
      <c r="A26" s="37"/>
      <c r="B26" s="37"/>
      <c r="C26" s="15">
        <v>1215</v>
      </c>
      <c r="D26" s="16" t="s">
        <v>221</v>
      </c>
      <c r="E26" t="str">
        <f t="shared" si="0"/>
        <v>1215 Права на об'єкти промислової власності</v>
      </c>
    </row>
    <row r="27" spans="1:5" ht="17.25">
      <c r="A27" s="38"/>
      <c r="B27" s="38"/>
      <c r="C27" s="15">
        <v>1216</v>
      </c>
      <c r="D27" s="16" t="s">
        <v>185</v>
      </c>
      <c r="E27" t="str">
        <f t="shared" si="0"/>
        <v>1216 Інші нематеріальні активи</v>
      </c>
    </row>
    <row r="28" spans="1:5" ht="17.25">
      <c r="A28" s="36">
        <v>14</v>
      </c>
      <c r="B28" s="36" t="s">
        <v>38</v>
      </c>
      <c r="C28" s="15">
        <v>1311</v>
      </c>
      <c r="D28" s="16" t="s">
        <v>182</v>
      </c>
      <c r="E28" t="str">
        <f t="shared" si="0"/>
        <v>1311 Капітальні інвестиції в основні засоби</v>
      </c>
    </row>
    <row r="29" spans="1:5" ht="17.25">
      <c r="A29" s="37"/>
      <c r="B29" s="37"/>
      <c r="C29" s="15">
        <v>1312</v>
      </c>
      <c r="D29" s="16" t="s">
        <v>183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38"/>
      <c r="B30" s="38"/>
      <c r="C30" s="15">
        <v>1313</v>
      </c>
      <c r="D30" s="16" t="s">
        <v>184</v>
      </c>
      <c r="E30" t="str">
        <f t="shared" si="0"/>
        <v>1313 Капітальні інвестиції в нематеріальні активи</v>
      </c>
    </row>
    <row r="31" spans="1:5" ht="17.25">
      <c r="A31" s="36"/>
      <c r="B31" s="36"/>
      <c r="C31" s="15">
        <v>1314</v>
      </c>
      <c r="D31" s="16" t="s">
        <v>222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38"/>
      <c r="B32" s="38"/>
      <c r="C32" s="15"/>
      <c r="D32" s="16"/>
      <c r="E32" t="str">
        <f t="shared" si="0"/>
        <v xml:space="preserve"> </v>
      </c>
    </row>
    <row r="33" spans="1:5" ht="17.25">
      <c r="A33" s="39" t="s">
        <v>39</v>
      </c>
      <c r="B33" s="40"/>
      <c r="C33" s="40"/>
      <c r="D33" s="41"/>
      <c r="E33" t="str">
        <f t="shared" si="0"/>
        <v xml:space="preserve"> </v>
      </c>
    </row>
    <row r="34" spans="1:5" ht="17.25">
      <c r="A34" s="36"/>
      <c r="B34" s="36"/>
      <c r="C34" s="15">
        <v>1511</v>
      </c>
      <c r="D34" s="16" t="s">
        <v>189</v>
      </c>
      <c r="E34" t="str">
        <f t="shared" si="0"/>
        <v>1511 Продукти харчування</v>
      </c>
    </row>
    <row r="35" spans="1:5" ht="17.25">
      <c r="A35" s="37"/>
      <c r="B35" s="37"/>
      <c r="C35" s="15">
        <v>1512</v>
      </c>
      <c r="D35" s="16" t="s">
        <v>202</v>
      </c>
      <c r="E35" t="str">
        <f t="shared" si="0"/>
        <v>1512 Медикаменти та перев'язувальні матеріали</v>
      </c>
    </row>
    <row r="36" spans="1:5" ht="17.25">
      <c r="A36" s="37"/>
      <c r="B36" s="37"/>
      <c r="C36" s="15">
        <v>1513</v>
      </c>
      <c r="D36" s="16" t="s">
        <v>187</v>
      </c>
      <c r="E36" t="str">
        <f t="shared" si="0"/>
        <v>1513 Будівельні матеріали</v>
      </c>
    </row>
    <row r="37" spans="1:5" ht="17.25">
      <c r="A37" s="37"/>
      <c r="B37" s="37"/>
      <c r="C37" s="15">
        <v>1514</v>
      </c>
      <c r="D37" s="16" t="s">
        <v>203</v>
      </c>
      <c r="E37" t="str">
        <f t="shared" si="0"/>
        <v>1514 Пально-мастильні матеріали</v>
      </c>
    </row>
    <row r="38" spans="1:5" ht="17.25">
      <c r="A38" s="38"/>
      <c r="B38" s="38"/>
      <c r="C38" s="15">
        <v>1515</v>
      </c>
      <c r="D38" s="16" t="s">
        <v>204</v>
      </c>
      <c r="E38" t="str">
        <f t="shared" si="0"/>
        <v>1515 Запасні частини</v>
      </c>
    </row>
    <row r="39" spans="1:5" ht="17.25">
      <c r="A39" s="36"/>
      <c r="B39" s="36"/>
      <c r="C39" s="15">
        <v>1516</v>
      </c>
      <c r="D39" s="16" t="s">
        <v>190</v>
      </c>
      <c r="E39" t="str">
        <f t="shared" si="0"/>
        <v>1516 Тара</v>
      </c>
    </row>
    <row r="40" spans="1:5" ht="17.25">
      <c r="A40" s="37"/>
      <c r="B40" s="37"/>
      <c r="C40" s="15">
        <v>1517</v>
      </c>
      <c r="D40" s="16" t="s">
        <v>186</v>
      </c>
      <c r="E40" t="str">
        <f t="shared" si="0"/>
        <v>1517 Сировина і матеріали</v>
      </c>
    </row>
    <row r="41" spans="1:5" ht="17.25">
      <c r="A41" s="37"/>
      <c r="B41" s="37"/>
      <c r="C41" s="15">
        <v>1518</v>
      </c>
      <c r="D41" s="16" t="s">
        <v>188</v>
      </c>
      <c r="E41" t="str">
        <f t="shared" si="0"/>
        <v>1518 Інші виробничі запаси</v>
      </c>
    </row>
    <row r="42" spans="1:5" ht="17.25">
      <c r="A42" s="37"/>
      <c r="B42" s="37"/>
      <c r="C42" s="15">
        <v>1811</v>
      </c>
      <c r="D42" s="16" t="s">
        <v>205</v>
      </c>
      <c r="E42" t="str">
        <f t="shared" si="0"/>
        <v>1811 Готова продукція</v>
      </c>
    </row>
    <row r="43" spans="1:5" ht="17.25">
      <c r="A43" s="37"/>
      <c r="B43" s="37"/>
      <c r="C43" s="15">
        <v>1812</v>
      </c>
      <c r="D43" s="16" t="s">
        <v>40</v>
      </c>
      <c r="E43" t="str">
        <f t="shared" si="0"/>
        <v>1812 Малоцінні та швидкозношувані предмети</v>
      </c>
    </row>
    <row r="44" spans="1:5" ht="17.25">
      <c r="A44" s="37"/>
      <c r="B44" s="37"/>
      <c r="C44" s="15">
        <v>1813</v>
      </c>
      <c r="D44" s="16" t="s">
        <v>206</v>
      </c>
      <c r="E44" t="str">
        <f t="shared" si="0"/>
        <v>1813 Виключено</v>
      </c>
    </row>
    <row r="45" spans="1:5" ht="17.25">
      <c r="A45" s="37"/>
      <c r="B45" s="37"/>
      <c r="C45" s="15">
        <v>1814</v>
      </c>
      <c r="D45" s="16" t="s">
        <v>41</v>
      </c>
      <c r="E45" t="str">
        <f t="shared" si="0"/>
        <v>1814 Державні матеріальні резерви та запаси</v>
      </c>
    </row>
    <row r="46" spans="1:5" ht="17.25">
      <c r="A46" s="38"/>
      <c r="B46" s="38"/>
      <c r="C46" s="15">
        <v>1815</v>
      </c>
      <c r="D46" s="16" t="s">
        <v>207</v>
      </c>
      <c r="E46" t="str">
        <f t="shared" si="0"/>
        <v>1815 Активи для розподілу, передачі, продажу</v>
      </c>
    </row>
    <row r="47" spans="1:5" ht="17.25">
      <c r="A47" s="36"/>
      <c r="B47" s="36"/>
      <c r="C47" s="15">
        <v>1816</v>
      </c>
      <c r="D47" s="16" t="s">
        <v>208</v>
      </c>
      <c r="E47" t="str">
        <f t="shared" si="0"/>
        <v>1816 Інші нефінансові активи</v>
      </c>
    </row>
    <row r="48" spans="1:5" ht="17.25">
      <c r="A48" s="38"/>
      <c r="B48" s="38"/>
      <c r="C48" s="15"/>
      <c r="D48" s="16"/>
      <c r="E48" t="str">
        <f t="shared" si="0"/>
        <v xml:space="preserve"> </v>
      </c>
    </row>
    <row r="49" spans="1:5" ht="17.25">
      <c r="A49" s="36"/>
      <c r="B49" s="36"/>
      <c r="C49" s="15"/>
      <c r="D49" s="16"/>
      <c r="E49" t="str">
        <f t="shared" si="0"/>
        <v xml:space="preserve"> </v>
      </c>
    </row>
    <row r="50" spans="1:5" ht="17.25">
      <c r="A50" s="37"/>
      <c r="B50" s="37"/>
      <c r="C50" s="15"/>
      <c r="D50" s="16"/>
      <c r="E50" t="str">
        <f t="shared" si="0"/>
        <v xml:space="preserve"> </v>
      </c>
    </row>
    <row r="51" spans="1:5" ht="17.25">
      <c r="A51" s="37"/>
      <c r="B51" s="37"/>
      <c r="C51" s="15"/>
      <c r="D51" s="16"/>
      <c r="E51" t="str">
        <f t="shared" si="0"/>
        <v xml:space="preserve"> </v>
      </c>
    </row>
    <row r="52" spans="1:5" ht="17.25">
      <c r="A52" s="37"/>
      <c r="B52" s="37"/>
      <c r="C52" s="15"/>
      <c r="D52" s="16"/>
      <c r="E52" t="str">
        <f t="shared" si="0"/>
        <v xml:space="preserve"> </v>
      </c>
    </row>
    <row r="53" spans="1:5" ht="17.25">
      <c r="A53" s="37"/>
      <c r="B53" s="37"/>
      <c r="C53" s="15"/>
      <c r="D53" s="16"/>
      <c r="E53" t="str">
        <f t="shared" si="0"/>
        <v xml:space="preserve"> </v>
      </c>
    </row>
    <row r="54" spans="1:5" ht="17.25">
      <c r="A54" s="37"/>
      <c r="B54" s="37"/>
      <c r="C54" s="15"/>
      <c r="D54" s="16"/>
      <c r="E54" t="str">
        <f t="shared" si="0"/>
        <v xml:space="preserve"> </v>
      </c>
    </row>
    <row r="55" spans="1:5" ht="17.25">
      <c r="A55" s="37"/>
      <c r="B55" s="37"/>
      <c r="C55" s="15"/>
      <c r="D55" s="16"/>
      <c r="E55" t="str">
        <f t="shared" si="0"/>
        <v xml:space="preserve"> </v>
      </c>
    </row>
    <row r="56" spans="1:5" ht="17.25">
      <c r="A56" s="37"/>
      <c r="B56" s="37"/>
      <c r="C56" s="15"/>
      <c r="D56" s="16"/>
      <c r="E56" t="str">
        <f t="shared" si="0"/>
        <v xml:space="preserve"> </v>
      </c>
    </row>
    <row r="57" spans="1:5" ht="17.25">
      <c r="A57" s="38"/>
      <c r="B57" s="38"/>
      <c r="C57" s="15"/>
      <c r="D57" s="16"/>
      <c r="E57" t="str">
        <f t="shared" si="0"/>
        <v xml:space="preserve"> </v>
      </c>
    </row>
    <row r="58" spans="1:5" ht="17.25">
      <c r="A58" s="15"/>
      <c r="B58" s="15"/>
      <c r="C58" s="15"/>
      <c r="D58" s="16"/>
      <c r="E58" t="str">
        <f t="shared" si="0"/>
        <v xml:space="preserve"> </v>
      </c>
    </row>
    <row r="59" spans="1:5" ht="17.25">
      <c r="A59" s="15"/>
      <c r="B59" s="15"/>
      <c r="C59" s="15"/>
      <c r="D59" s="16"/>
      <c r="E59" t="str">
        <f t="shared" si="0"/>
        <v xml:space="preserve"> </v>
      </c>
    </row>
    <row r="60" spans="1:5" ht="17.25">
      <c r="A60" s="36"/>
      <c r="B60" s="36"/>
      <c r="C60" s="15"/>
      <c r="D60" s="16"/>
      <c r="E60" t="str">
        <f t="shared" si="0"/>
        <v xml:space="preserve"> </v>
      </c>
    </row>
    <row r="61" spans="1:5" ht="17.25">
      <c r="A61" s="38"/>
      <c r="B61" s="38"/>
      <c r="C61" s="15"/>
      <c r="D61" s="16"/>
      <c r="E61" t="str">
        <f t="shared" si="0"/>
        <v xml:space="preserve"> </v>
      </c>
    </row>
    <row r="62" spans="1:5" ht="17.25">
      <c r="A62" s="39" t="s">
        <v>191</v>
      </c>
      <c r="B62" s="40"/>
      <c r="C62" s="40"/>
      <c r="D62" s="41"/>
      <c r="E62" t="str">
        <f t="shared" si="0"/>
        <v xml:space="preserve"> </v>
      </c>
    </row>
    <row r="63" spans="1:5" ht="17.25">
      <c r="A63" s="36"/>
      <c r="B63" s="36"/>
      <c r="C63" s="15">
        <v>2211</v>
      </c>
      <c r="D63" s="16" t="s">
        <v>209</v>
      </c>
      <c r="E63" t="str">
        <f t="shared" si="0"/>
        <v>2211 Готівка у національній валюті</v>
      </c>
    </row>
    <row r="64" spans="1:5" ht="17.25">
      <c r="A64" s="38"/>
      <c r="B64" s="38"/>
      <c r="C64" s="15">
        <v>2212</v>
      </c>
      <c r="D64" s="16" t="s">
        <v>210</v>
      </c>
      <c r="E64" t="str">
        <f t="shared" si="0"/>
        <v>2212 Готівка в іноземній валюті</v>
      </c>
    </row>
    <row r="65" spans="1:5" ht="17.25">
      <c r="A65" s="36"/>
      <c r="B65" s="42"/>
      <c r="C65" s="15">
        <v>2213</v>
      </c>
      <c r="D65" s="16" t="s">
        <v>211</v>
      </c>
      <c r="E65" t="str">
        <f t="shared" si="0"/>
        <v>2213 Грошові документи у національній валюті</v>
      </c>
    </row>
    <row r="66" spans="1:5" ht="17.25">
      <c r="A66" s="37"/>
      <c r="B66" s="43"/>
      <c r="C66" s="15">
        <v>2214</v>
      </c>
      <c r="D66" s="16" t="s">
        <v>212</v>
      </c>
      <c r="E66" t="str">
        <f t="shared" si="0"/>
        <v>2214 Грошові документи в іноземній валюті</v>
      </c>
    </row>
    <row r="67" spans="1:5" ht="17.25">
      <c r="A67" s="37"/>
      <c r="B67" s="43"/>
      <c r="C67" s="15">
        <v>2215</v>
      </c>
      <c r="D67" s="16" t="s">
        <v>213</v>
      </c>
      <c r="E67" t="str">
        <f t="shared" si="0"/>
        <v>2215 Грошові кошти в дорозі у національній валюті</v>
      </c>
    </row>
    <row r="68" spans="1:5" ht="17.25">
      <c r="A68" s="37"/>
      <c r="B68" s="43"/>
      <c r="C68" s="15">
        <v>2216</v>
      </c>
      <c r="D68" s="16" t="s">
        <v>214</v>
      </c>
      <c r="E68" t="str">
        <f t="shared" si="0"/>
        <v>2216 Грошові кошти в дорозі в іноземній валюті</v>
      </c>
    </row>
    <row r="69" spans="1:5" ht="17.25">
      <c r="A69" s="37"/>
      <c r="B69" s="43"/>
      <c r="C69" s="15"/>
      <c r="D69" s="16"/>
      <c r="E69" t="str">
        <f t="shared" si="0"/>
        <v xml:space="preserve"> </v>
      </c>
    </row>
    <row r="70" spans="1:5" ht="17.25">
      <c r="A70" s="37"/>
      <c r="B70" s="43"/>
      <c r="C70" s="15"/>
      <c r="D70" s="16"/>
      <c r="E70" t="str">
        <f aca="true" t="shared" si="1" ref="E70:E133">CONCATENATE(C70," ",D70)</f>
        <v xml:space="preserve"> </v>
      </c>
    </row>
    <row r="71" spans="1:5" ht="17.25">
      <c r="A71" s="37"/>
      <c r="B71" s="43"/>
      <c r="C71" s="15"/>
      <c r="D71" s="16"/>
      <c r="E71" t="str">
        <f t="shared" si="1"/>
        <v xml:space="preserve"> </v>
      </c>
    </row>
    <row r="72" spans="1:5" ht="17.25">
      <c r="A72" s="38"/>
      <c r="B72" s="44"/>
      <c r="C72" s="15"/>
      <c r="D72" s="16"/>
      <c r="E72" t="str">
        <f t="shared" si="1"/>
        <v xml:space="preserve"> </v>
      </c>
    </row>
    <row r="73" spans="1:5" ht="17.25">
      <c r="A73" s="36">
        <v>32</v>
      </c>
      <c r="B73" s="42" t="s">
        <v>42</v>
      </c>
      <c r="C73" s="15">
        <v>2313</v>
      </c>
      <c r="D73" s="16" t="s">
        <v>192</v>
      </c>
      <c r="E73" t="str">
        <f t="shared" si="1"/>
        <v>2313 Реєстраційні рахунки</v>
      </c>
    </row>
    <row r="74" spans="1:5" ht="17.25">
      <c r="A74" s="37"/>
      <c r="B74" s="43"/>
      <c r="C74" s="15">
        <v>2314</v>
      </c>
      <c r="D74" s="16" t="s">
        <v>215</v>
      </c>
      <c r="E74" t="str">
        <f t="shared" si="1"/>
        <v>2314 Інші рахунки в Казначействі</v>
      </c>
    </row>
    <row r="75" spans="1:5" ht="17.25">
      <c r="A75" s="37"/>
      <c r="B75" s="43"/>
      <c r="C75" s="15">
        <v>2315</v>
      </c>
      <c r="D75" s="16" t="s">
        <v>216</v>
      </c>
      <c r="E75" t="str">
        <f t="shared" si="1"/>
        <v>2315 Рахунки для обліку депозитних сум</v>
      </c>
    </row>
    <row r="76" spans="1:5" ht="17.25">
      <c r="A76" s="37"/>
      <c r="B76" s="43"/>
      <c r="C76" s="15"/>
      <c r="D76" s="16"/>
      <c r="E76" t="str">
        <f t="shared" si="1"/>
        <v xml:space="preserve"> </v>
      </c>
    </row>
    <row r="77" spans="1:5" ht="17.25">
      <c r="A77" s="37"/>
      <c r="B77" s="43"/>
      <c r="C77" s="15"/>
      <c r="D77" s="16"/>
      <c r="E77" t="str">
        <f t="shared" si="1"/>
        <v xml:space="preserve"> </v>
      </c>
    </row>
    <row r="78" spans="1:5" ht="17.25">
      <c r="A78" s="37"/>
      <c r="B78" s="43"/>
      <c r="C78" s="15"/>
      <c r="D78" s="16"/>
      <c r="E78" t="str">
        <f t="shared" si="1"/>
        <v xml:space="preserve"> </v>
      </c>
    </row>
    <row r="79" spans="1:5" ht="17.25">
      <c r="A79" s="37"/>
      <c r="B79" s="43"/>
      <c r="C79" s="15"/>
      <c r="D79" s="16"/>
      <c r="E79" t="str">
        <f t="shared" si="1"/>
        <v xml:space="preserve"> </v>
      </c>
    </row>
    <row r="80" spans="1:5" ht="17.25">
      <c r="A80" s="38"/>
      <c r="B80" s="44"/>
      <c r="C80" s="15"/>
      <c r="D80" s="16"/>
      <c r="E80" t="str">
        <f t="shared" si="1"/>
        <v xml:space="preserve"> </v>
      </c>
    </row>
    <row r="81" spans="1:5" ht="17.25">
      <c r="A81" s="36">
        <v>33</v>
      </c>
      <c r="B81" s="36" t="s">
        <v>43</v>
      </c>
      <c r="C81" s="15">
        <v>331</v>
      </c>
      <c r="D81" s="16" t="s">
        <v>44</v>
      </c>
      <c r="E81" t="str">
        <f t="shared" si="1"/>
        <v xml:space="preserve">331 Грошові документи в національній валюті </v>
      </c>
    </row>
    <row r="82" spans="1:5" ht="17.25">
      <c r="A82" s="37"/>
      <c r="B82" s="37"/>
      <c r="C82" s="15">
        <v>332</v>
      </c>
      <c r="D82" s="16" t="s">
        <v>45</v>
      </c>
      <c r="E82" t="str">
        <f t="shared" si="1"/>
        <v xml:space="preserve">332 Грошові документи в іноземній валюті </v>
      </c>
    </row>
    <row r="83" spans="1:5" ht="17.25">
      <c r="A83" s="37"/>
      <c r="B83" s="37"/>
      <c r="C83" s="15">
        <v>333</v>
      </c>
      <c r="D83" s="16" t="s">
        <v>46</v>
      </c>
      <c r="E83" t="str">
        <f t="shared" si="1"/>
        <v xml:space="preserve">333 Грошові кошти в дорозі в національній валюті </v>
      </c>
    </row>
    <row r="84" spans="1:5" ht="17.25">
      <c r="A84" s="38"/>
      <c r="B84" s="38"/>
      <c r="C84" s="15">
        <v>334</v>
      </c>
      <c r="D84" s="16" t="s">
        <v>47</v>
      </c>
      <c r="E84" t="str">
        <f t="shared" si="1"/>
        <v xml:space="preserve">334 Грошові кошти в дорозі в іноземній валюті </v>
      </c>
    </row>
    <row r="85" spans="1:5" ht="17.25">
      <c r="A85" s="36">
        <v>34</v>
      </c>
      <c r="B85" s="36" t="s">
        <v>48</v>
      </c>
      <c r="C85" s="15">
        <v>341</v>
      </c>
      <c r="D85" s="16" t="s">
        <v>49</v>
      </c>
      <c r="E85" t="str">
        <f t="shared" si="1"/>
        <v xml:space="preserve">341 Векселі, одержані в національній валюті </v>
      </c>
    </row>
    <row r="86" spans="1:5" ht="17.25">
      <c r="A86" s="38"/>
      <c r="B86" s="38"/>
      <c r="C86" s="15">
        <v>342</v>
      </c>
      <c r="D86" s="16" t="s">
        <v>50</v>
      </c>
      <c r="E86" t="str">
        <f t="shared" si="1"/>
        <v xml:space="preserve">342 Векселі, одержані в іноземній валюті </v>
      </c>
    </row>
    <row r="87" spans="1:5" ht="51.75">
      <c r="A87" s="15">
        <v>35</v>
      </c>
      <c r="B87" s="15" t="s">
        <v>51</v>
      </c>
      <c r="C87" s="15">
        <v>351</v>
      </c>
      <c r="D87" s="16" t="s">
        <v>52</v>
      </c>
      <c r="E87" t="str">
        <f t="shared" si="1"/>
        <v xml:space="preserve">351 Розрахунки із замовниками з авансів на науково-дослідні роботи </v>
      </c>
    </row>
    <row r="88" spans="1:5" ht="17.25">
      <c r="A88" s="36">
        <v>36</v>
      </c>
      <c r="B88" s="36" t="s">
        <v>53</v>
      </c>
      <c r="C88" s="15">
        <v>361</v>
      </c>
      <c r="D88" s="16" t="s">
        <v>54</v>
      </c>
      <c r="E88" t="str">
        <f t="shared" si="1"/>
        <v xml:space="preserve">361 Розрахунки в порядку планових платежів </v>
      </c>
    </row>
    <row r="89" spans="1:5" ht="17.25">
      <c r="A89" s="37"/>
      <c r="B89" s="37"/>
      <c r="C89" s="15">
        <v>362</v>
      </c>
      <c r="D89" s="16" t="s">
        <v>55</v>
      </c>
      <c r="E89" t="str">
        <f t="shared" si="1"/>
        <v xml:space="preserve">362 Розрахунки з підзвітними особами </v>
      </c>
    </row>
    <row r="90" spans="1:5" ht="17.25">
      <c r="A90" s="37"/>
      <c r="B90" s="37"/>
      <c r="C90" s="15">
        <v>363</v>
      </c>
      <c r="D90" s="16" t="s">
        <v>56</v>
      </c>
      <c r="E90" t="str">
        <f t="shared" si="1"/>
        <v xml:space="preserve">363 Розрахунки з відшкодування завданих збитків </v>
      </c>
    </row>
    <row r="91" spans="1:5" ht="17.25">
      <c r="A91" s="37"/>
      <c r="B91" s="37"/>
      <c r="C91" s="15">
        <v>364</v>
      </c>
      <c r="D91" s="16" t="s">
        <v>57</v>
      </c>
      <c r="E91" t="str">
        <f t="shared" si="1"/>
        <v xml:space="preserve">364 Розрахунки з іншими дебіторами </v>
      </c>
    </row>
    <row r="92" spans="1:5" ht="17.25">
      <c r="A92" s="37"/>
      <c r="B92" s="37"/>
      <c r="C92" s="15">
        <v>365</v>
      </c>
      <c r="D92" s="16" t="s">
        <v>58</v>
      </c>
      <c r="E92" t="str">
        <f t="shared" si="1"/>
        <v>365 Розрахунки з державними цільовими фондами</v>
      </c>
    </row>
    <row r="93" spans="1:5" ht="17.25">
      <c r="A93" s="38"/>
      <c r="B93" s="38"/>
      <c r="C93" s="15">
        <v>366</v>
      </c>
      <c r="D93" s="16" t="s">
        <v>59</v>
      </c>
      <c r="E93" t="str">
        <f t="shared" si="1"/>
        <v>366 Розрахунки зі спільної діяльності</v>
      </c>
    </row>
    <row r="94" spans="1:5" ht="34.5">
      <c r="A94" s="15">
        <v>37</v>
      </c>
      <c r="B94" s="15" t="s">
        <v>60</v>
      </c>
      <c r="C94" s="15">
        <v>371</v>
      </c>
      <c r="D94" s="16" t="s">
        <v>61</v>
      </c>
      <c r="E94" t="str">
        <f t="shared" si="1"/>
        <v>371 Поточні фінансові інвестиції у цінні папери</v>
      </c>
    </row>
    <row r="95" spans="1:5" ht="17.25">
      <c r="A95" s="39" t="s">
        <v>62</v>
      </c>
      <c r="B95" s="40"/>
      <c r="C95" s="40"/>
      <c r="D95" s="41"/>
      <c r="E95" t="str">
        <f t="shared" si="1"/>
        <v xml:space="preserve"> </v>
      </c>
    </row>
    <row r="96" spans="1:5" ht="17.25">
      <c r="A96" s="36">
        <v>40</v>
      </c>
      <c r="B96" s="36" t="s">
        <v>63</v>
      </c>
      <c r="C96" s="15">
        <v>401</v>
      </c>
      <c r="D96" s="16" t="s">
        <v>64</v>
      </c>
      <c r="E96" t="str">
        <f t="shared" si="1"/>
        <v xml:space="preserve">401 Фонд у необоротних активах за їх видами </v>
      </c>
    </row>
    <row r="97" spans="1:5" ht="17.25">
      <c r="A97" s="38"/>
      <c r="B97" s="38"/>
      <c r="C97" s="15">
        <v>402</v>
      </c>
      <c r="D97" s="16" t="s">
        <v>65</v>
      </c>
      <c r="E97" t="str">
        <f t="shared" si="1"/>
        <v xml:space="preserve">402 Фонд у незавершеному капітальному будівництві </v>
      </c>
    </row>
    <row r="98" spans="1:5" ht="69">
      <c r="A98" s="15">
        <v>41</v>
      </c>
      <c r="B98" s="15" t="s">
        <v>66</v>
      </c>
      <c r="C98" s="15">
        <v>411</v>
      </c>
      <c r="D98" s="16" t="s">
        <v>67</v>
      </c>
      <c r="E98" t="str">
        <f t="shared" si="1"/>
        <v xml:space="preserve">411 Фонд у малоцінних та швидкозношуваних предметах за їх видами </v>
      </c>
    </row>
    <row r="99" spans="1:5" ht="17.25">
      <c r="A99" s="36">
        <v>42</v>
      </c>
      <c r="B99" s="36" t="s">
        <v>68</v>
      </c>
      <c r="C99" s="15">
        <v>421</v>
      </c>
      <c r="D99" s="16" t="s">
        <v>69</v>
      </c>
      <c r="E99" t="str">
        <f t="shared" si="1"/>
        <v>421 Фонд у капіталі підприємств</v>
      </c>
    </row>
    <row r="100" spans="1:5" ht="17.25">
      <c r="A100" s="38"/>
      <c r="B100" s="38"/>
      <c r="C100" s="15">
        <v>422</v>
      </c>
      <c r="D100" s="16" t="s">
        <v>70</v>
      </c>
      <c r="E100" t="str">
        <f t="shared" si="1"/>
        <v>422 Фонд у фінансових інвестиціях у цінні папери</v>
      </c>
    </row>
    <row r="101" spans="1:5" ht="17.25">
      <c r="A101" s="36">
        <v>43</v>
      </c>
      <c r="B101" s="36" t="s">
        <v>71</v>
      </c>
      <c r="C101" s="15">
        <v>431</v>
      </c>
      <c r="D101" s="16" t="s">
        <v>72</v>
      </c>
      <c r="E101" t="str">
        <f t="shared" si="1"/>
        <v xml:space="preserve">431 Результат виконання кошторису за загальним фондом </v>
      </c>
    </row>
    <row r="102" spans="1:5" ht="17.25">
      <c r="A102" s="38"/>
      <c r="B102" s="38"/>
      <c r="C102" s="15">
        <v>432</v>
      </c>
      <c r="D102" s="16" t="s">
        <v>73</v>
      </c>
      <c r="E102" t="str">
        <f t="shared" si="1"/>
        <v xml:space="preserve">432 Результат виконання кошторису за спеціальним фондом </v>
      </c>
    </row>
    <row r="103" spans="1:5" ht="17.25">
      <c r="A103" s="36">
        <v>44</v>
      </c>
      <c r="B103" s="36" t="s">
        <v>74</v>
      </c>
      <c r="C103" s="15">
        <v>441</v>
      </c>
      <c r="D103" s="16" t="s">
        <v>75</v>
      </c>
      <c r="E103" t="str">
        <f t="shared" si="1"/>
        <v xml:space="preserve">441 Дооцінка (уцінка) необоротних активів </v>
      </c>
    </row>
    <row r="104" spans="1:5" ht="17.25">
      <c r="A104" s="38"/>
      <c r="B104" s="38"/>
      <c r="C104" s="15">
        <v>442</v>
      </c>
      <c r="D104" s="16" t="s">
        <v>76</v>
      </c>
      <c r="E104" t="str">
        <f t="shared" si="1"/>
        <v xml:space="preserve">442 Інший капітал у дооцінках </v>
      </c>
    </row>
    <row r="105" spans="1:5" ht="17.25">
      <c r="A105" s="39" t="s">
        <v>77</v>
      </c>
      <c r="B105" s="40"/>
      <c r="C105" s="40"/>
      <c r="D105" s="41"/>
      <c r="E105" t="str">
        <f t="shared" si="1"/>
        <v xml:space="preserve"> </v>
      </c>
    </row>
    <row r="106" spans="1:5" ht="17.25">
      <c r="A106" s="36">
        <v>50</v>
      </c>
      <c r="B106" s="36" t="s">
        <v>78</v>
      </c>
      <c r="C106" s="15">
        <v>501</v>
      </c>
      <c r="D106" s="16" t="s">
        <v>79</v>
      </c>
      <c r="E106" t="str">
        <f t="shared" si="1"/>
        <v xml:space="preserve">501 Довгострокові кредити банків </v>
      </c>
    </row>
    <row r="107" spans="1:5" ht="17.25">
      <c r="A107" s="37"/>
      <c r="B107" s="37"/>
      <c r="C107" s="15">
        <v>502</v>
      </c>
      <c r="D107" s="16" t="s">
        <v>80</v>
      </c>
      <c r="E107" t="str">
        <f t="shared" si="1"/>
        <v xml:space="preserve">502 Відстрочені довгострокові кредити банків </v>
      </c>
    </row>
    <row r="108" spans="1:5" ht="17.25">
      <c r="A108" s="38"/>
      <c r="B108" s="38"/>
      <c r="C108" s="15">
        <v>503</v>
      </c>
      <c r="D108" s="16" t="s">
        <v>81</v>
      </c>
      <c r="E108" t="str">
        <f t="shared" si="1"/>
        <v xml:space="preserve">503 Інші довгострокові позики </v>
      </c>
    </row>
    <row r="109" spans="1:5" ht="34.5">
      <c r="A109" s="15">
        <v>51</v>
      </c>
      <c r="B109" s="15" t="s">
        <v>82</v>
      </c>
      <c r="C109" s="15">
        <v>511</v>
      </c>
      <c r="D109" s="16" t="s">
        <v>83</v>
      </c>
      <c r="E109" t="str">
        <f t="shared" si="1"/>
        <v xml:space="preserve">511 Видані довгострокові векселі </v>
      </c>
    </row>
    <row r="110" spans="1:5" ht="51.75">
      <c r="A110" s="15">
        <v>52</v>
      </c>
      <c r="B110" s="15" t="s">
        <v>84</v>
      </c>
      <c r="C110" s="15">
        <v>521</v>
      </c>
      <c r="D110" s="16" t="s">
        <v>84</v>
      </c>
      <c r="E110" t="str">
        <f t="shared" si="1"/>
        <v xml:space="preserve">521 Інші довгострокові фінансові зобов'язання </v>
      </c>
    </row>
    <row r="111" spans="1:5" ht="17.25">
      <c r="A111" s="39" t="s">
        <v>85</v>
      </c>
      <c r="B111" s="40"/>
      <c r="C111" s="40"/>
      <c r="D111" s="41"/>
      <c r="E111" t="str">
        <f t="shared" si="1"/>
        <v xml:space="preserve"> </v>
      </c>
    </row>
    <row r="112" spans="1:5" ht="17.25">
      <c r="A112" s="36">
        <v>60</v>
      </c>
      <c r="B112" s="36" t="s">
        <v>86</v>
      </c>
      <c r="C112" s="15">
        <v>601</v>
      </c>
      <c r="D112" s="16" t="s">
        <v>87</v>
      </c>
      <c r="E112" t="str">
        <f t="shared" si="1"/>
        <v xml:space="preserve">601 Короткострокові кредити банків </v>
      </c>
    </row>
    <row r="113" spans="1:5" ht="17.25">
      <c r="A113" s="37"/>
      <c r="B113" s="37"/>
      <c r="C113" s="15">
        <v>602</v>
      </c>
      <c r="D113" s="16" t="s">
        <v>88</v>
      </c>
      <c r="E113" t="str">
        <f t="shared" si="1"/>
        <v xml:space="preserve">602 Відстрочені короткострокові кредити банків </v>
      </c>
    </row>
    <row r="114" spans="1:5" ht="17.25">
      <c r="A114" s="37"/>
      <c r="B114" s="37"/>
      <c r="C114" s="15">
        <v>603</v>
      </c>
      <c r="D114" s="16" t="s">
        <v>89</v>
      </c>
      <c r="E114" t="str">
        <f t="shared" si="1"/>
        <v xml:space="preserve">603 Інші короткострокові позики </v>
      </c>
    </row>
    <row r="115" spans="1:5" ht="17.25">
      <c r="A115" s="38"/>
      <c r="B115" s="38"/>
      <c r="C115" s="15">
        <v>604</v>
      </c>
      <c r="D115" s="16" t="s">
        <v>90</v>
      </c>
      <c r="E115" t="str">
        <f t="shared" si="1"/>
        <v xml:space="preserve">604 Прострочені позики </v>
      </c>
    </row>
    <row r="116" spans="1:5" ht="17.25">
      <c r="A116" s="36">
        <v>61</v>
      </c>
      <c r="B116" s="36" t="s">
        <v>91</v>
      </c>
      <c r="C116" s="15">
        <v>611</v>
      </c>
      <c r="D116" s="16" t="s">
        <v>92</v>
      </c>
      <c r="E116" t="str">
        <f t="shared" si="1"/>
        <v xml:space="preserve">611 Поточна заборгованість за довгостроковими позиками </v>
      </c>
    </row>
    <row r="117" spans="1:5" ht="17.25">
      <c r="A117" s="37"/>
      <c r="B117" s="37"/>
      <c r="C117" s="15">
        <v>612</v>
      </c>
      <c r="D117" s="16" t="s">
        <v>93</v>
      </c>
      <c r="E117" t="str">
        <f t="shared" si="1"/>
        <v xml:space="preserve">612 Поточна заборгованість за довгостроковими векселями </v>
      </c>
    </row>
    <row r="118" spans="1:5" ht="34.5">
      <c r="A118" s="38"/>
      <c r="B118" s="38"/>
      <c r="C118" s="15">
        <v>613</v>
      </c>
      <c r="D118" s="16" t="s">
        <v>94</v>
      </c>
      <c r="E118" t="str">
        <f t="shared" si="1"/>
        <v xml:space="preserve">613 Поточна заборгованість за іншими довгостроковими зобов'язаннями </v>
      </c>
    </row>
    <row r="119" spans="1:5" ht="34.5">
      <c r="A119" s="15">
        <v>62</v>
      </c>
      <c r="B119" s="15" t="s">
        <v>95</v>
      </c>
      <c r="C119" s="15">
        <v>621</v>
      </c>
      <c r="D119" s="16" t="s">
        <v>96</v>
      </c>
      <c r="E119" t="str">
        <f t="shared" si="1"/>
        <v xml:space="preserve">621 Видані короткострокові векселі </v>
      </c>
    </row>
    <row r="120" spans="1:5" ht="17.25">
      <c r="A120" s="36">
        <v>63</v>
      </c>
      <c r="B120" s="36" t="s">
        <v>97</v>
      </c>
      <c r="C120" s="15">
        <v>631</v>
      </c>
      <c r="D120" s="16" t="s">
        <v>98</v>
      </c>
      <c r="E120" t="str">
        <f t="shared" si="1"/>
        <v xml:space="preserve">631 Розрахунки з постачальниками та підрядниками </v>
      </c>
    </row>
    <row r="121" spans="1:5" ht="51.75">
      <c r="A121" s="37"/>
      <c r="B121" s="37"/>
      <c r="C121" s="15">
        <v>632</v>
      </c>
      <c r="D121" s="16" t="s">
        <v>99</v>
      </c>
      <c r="E121" t="str">
        <f t="shared" si="1"/>
        <v xml:space="preserve"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37"/>
      <c r="B122" s="37"/>
      <c r="C122" s="15">
        <v>633</v>
      </c>
      <c r="D122" s="16" t="s">
        <v>100</v>
      </c>
      <c r="E122" t="str">
        <f t="shared" si="1"/>
        <v xml:space="preserve">633 Розрахунки із замовниками за виконані роботи і надані послуги з власних надходжень </v>
      </c>
    </row>
    <row r="123" spans="1:5" ht="34.5">
      <c r="A123" s="37"/>
      <c r="B123" s="37"/>
      <c r="C123" s="15">
        <v>634</v>
      </c>
      <c r="D123" s="16" t="s">
        <v>101</v>
      </c>
      <c r="E123" t="str">
        <f t="shared" si="1"/>
        <v xml:space="preserve">634 Розрахунки із замовниками за науково-дослідні роботи, що підлягають оплаті </v>
      </c>
    </row>
    <row r="124" spans="1:5" ht="17.25">
      <c r="A124" s="38"/>
      <c r="B124" s="38"/>
      <c r="C124" s="15">
        <v>635</v>
      </c>
      <c r="D124" s="16" t="s">
        <v>102</v>
      </c>
      <c r="E124" t="str">
        <f t="shared" si="1"/>
        <v xml:space="preserve">635 Розрахунки із залученими співвиконавцями для виконання робіт </v>
      </c>
    </row>
    <row r="125" spans="1:5" ht="17.25">
      <c r="A125" s="36">
        <v>64</v>
      </c>
      <c r="B125" s="36" t="s">
        <v>103</v>
      </c>
      <c r="C125" s="15">
        <v>641</v>
      </c>
      <c r="D125" s="16" t="s">
        <v>104</v>
      </c>
      <c r="E125" t="str">
        <f t="shared" si="1"/>
        <v xml:space="preserve">641 Розрахунки за податками і зборами в бюджет </v>
      </c>
    </row>
    <row r="126" spans="1:5" ht="17.25">
      <c r="A126" s="38"/>
      <c r="B126" s="38"/>
      <c r="C126" s="15">
        <v>642</v>
      </c>
      <c r="D126" s="16" t="s">
        <v>105</v>
      </c>
      <c r="E126" t="str">
        <f t="shared" si="1"/>
        <v xml:space="preserve">642 Інші розрахунки з бюджетом </v>
      </c>
    </row>
    <row r="127" spans="1:5" ht="34.5">
      <c r="A127" s="36">
        <v>65</v>
      </c>
      <c r="B127" s="36" t="s">
        <v>106</v>
      </c>
      <c r="C127" s="15">
        <v>651</v>
      </c>
      <c r="D127" s="16" t="s">
        <v>107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37"/>
      <c r="B128" s="37"/>
      <c r="C128" s="15">
        <v>652</v>
      </c>
      <c r="D128" s="16" t="s">
        <v>108</v>
      </c>
      <c r="E128" t="str">
        <f t="shared" si="1"/>
        <v xml:space="preserve">652 Розрахунки із соціального страхування </v>
      </c>
    </row>
    <row r="129" spans="1:5" ht="17.25">
      <c r="A129" s="38"/>
      <c r="B129" s="38"/>
      <c r="C129" s="15">
        <v>654</v>
      </c>
      <c r="D129" s="16" t="s">
        <v>109</v>
      </c>
      <c r="E129" t="str">
        <f t="shared" si="1"/>
        <v xml:space="preserve">654 Розрахунки з інших видів страхування </v>
      </c>
    </row>
    <row r="130" spans="1:5" ht="17.25">
      <c r="A130" s="36">
        <v>66</v>
      </c>
      <c r="B130" s="36" t="s">
        <v>110</v>
      </c>
      <c r="C130" s="15">
        <v>661</v>
      </c>
      <c r="D130" s="16" t="s">
        <v>111</v>
      </c>
      <c r="E130" t="str">
        <f t="shared" si="1"/>
        <v xml:space="preserve">661 Розрахунки із заробітної плати </v>
      </c>
    </row>
    <row r="131" spans="1:5" ht="17.25">
      <c r="A131" s="37"/>
      <c r="B131" s="37"/>
      <c r="C131" s="15">
        <v>662</v>
      </c>
      <c r="D131" s="16" t="s">
        <v>112</v>
      </c>
      <c r="E131" t="str">
        <f t="shared" si="1"/>
        <v xml:space="preserve">662 Розрахунки зі стипендіатами </v>
      </c>
    </row>
    <row r="132" spans="1:5" ht="17.25">
      <c r="A132" s="37"/>
      <c r="B132" s="37"/>
      <c r="C132" s="15">
        <v>663</v>
      </c>
      <c r="D132" s="16" t="s">
        <v>113</v>
      </c>
      <c r="E132" t="str">
        <f t="shared" si="1"/>
        <v xml:space="preserve">663 Розрахунки з працівниками за товари, продані в кредит </v>
      </c>
    </row>
    <row r="133" spans="1:5" ht="34.5">
      <c r="A133" s="37"/>
      <c r="B133" s="37"/>
      <c r="C133" s="15">
        <v>664</v>
      </c>
      <c r="D133" s="16" t="s">
        <v>114</v>
      </c>
      <c r="E133" t="str">
        <f t="shared" si="1"/>
        <v xml:space="preserve">664 Розрахунки з працівниками за безготівковими перерахуваннями на рахунки з вкладів у банках </v>
      </c>
    </row>
    <row r="134" spans="1:5" ht="34.5">
      <c r="A134" s="37"/>
      <c r="B134" s="37"/>
      <c r="C134" s="15">
        <v>665</v>
      </c>
      <c r="D134" s="16" t="s">
        <v>115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37"/>
      <c r="B135" s="37"/>
      <c r="C135" s="15">
        <v>666</v>
      </c>
      <c r="D135" s="16" t="s">
        <v>116</v>
      </c>
      <c r="E135" t="str">
        <f t="shared" si="2"/>
        <v xml:space="preserve"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37"/>
      <c r="B136" s="37"/>
      <c r="C136" s="15">
        <v>667</v>
      </c>
      <c r="D136" s="16" t="s">
        <v>117</v>
      </c>
      <c r="E136" t="str">
        <f t="shared" si="2"/>
        <v xml:space="preserve">667 Розрахунки з працівниками за позиками банків </v>
      </c>
    </row>
    <row r="137" spans="1:5" ht="17.25">
      <c r="A137" s="37"/>
      <c r="B137" s="37"/>
      <c r="C137" s="15">
        <v>668</v>
      </c>
      <c r="D137" s="16" t="s">
        <v>118</v>
      </c>
      <c r="E137" t="str">
        <f t="shared" si="2"/>
        <v xml:space="preserve">668 Розрахунки за виконавчими документами та інші утримання </v>
      </c>
    </row>
    <row r="138" spans="1:5" ht="17.25">
      <c r="A138" s="38"/>
      <c r="B138" s="38"/>
      <c r="C138" s="15">
        <v>669</v>
      </c>
      <c r="D138" s="16" t="s">
        <v>119</v>
      </c>
      <c r="E138" t="str">
        <f t="shared" si="2"/>
        <v xml:space="preserve">669 Інші розрахунки за виконані роботи </v>
      </c>
    </row>
    <row r="139" spans="1:5" ht="17.25">
      <c r="A139" s="36">
        <v>67</v>
      </c>
      <c r="B139" s="36" t="s">
        <v>120</v>
      </c>
      <c r="C139" s="15">
        <v>671</v>
      </c>
      <c r="D139" s="16" t="s">
        <v>121</v>
      </c>
      <c r="E139" t="str">
        <f t="shared" si="2"/>
        <v xml:space="preserve">671 Розрахунки з депонентами </v>
      </c>
    </row>
    <row r="140" spans="1:5" ht="17.25">
      <c r="A140" s="37"/>
      <c r="B140" s="37"/>
      <c r="C140" s="15">
        <v>672</v>
      </c>
      <c r="D140" s="16" t="s">
        <v>122</v>
      </c>
      <c r="E140" t="str">
        <f t="shared" si="2"/>
        <v xml:space="preserve">672 Розрахунки за депозитними сумами </v>
      </c>
    </row>
    <row r="141" spans="1:5" ht="34.5">
      <c r="A141" s="37"/>
      <c r="B141" s="37"/>
      <c r="C141" s="15">
        <v>673</v>
      </c>
      <c r="D141" s="16" t="s">
        <v>123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37"/>
      <c r="B142" s="37"/>
      <c r="C142" s="15">
        <v>674</v>
      </c>
      <c r="D142" s="16" t="s">
        <v>124</v>
      </c>
      <c r="E142" t="str">
        <f t="shared" si="2"/>
        <v xml:space="preserve">674 Розрахунки за спеціальними видами платежів </v>
      </c>
    </row>
    <row r="143" spans="1:5" ht="17.25">
      <c r="A143" s="37"/>
      <c r="B143" s="37"/>
      <c r="C143" s="15">
        <v>675</v>
      </c>
      <c r="D143" s="16" t="s">
        <v>125</v>
      </c>
      <c r="E143" t="str">
        <f t="shared" si="2"/>
        <v xml:space="preserve">675 Розрахунки з іншими кредиторами </v>
      </c>
    </row>
    <row r="144" spans="1:5" ht="17.25">
      <c r="A144" s="38"/>
      <c r="B144" s="38"/>
      <c r="C144" s="15">
        <v>676</v>
      </c>
      <c r="D144" s="16" t="s">
        <v>126</v>
      </c>
      <c r="E144" t="str">
        <f t="shared" si="2"/>
        <v>676 Розрахунки за зобов'язаннями зі спільної діяльності</v>
      </c>
    </row>
    <row r="145" spans="1:5" ht="34.5">
      <c r="A145" s="36">
        <v>68</v>
      </c>
      <c r="B145" s="36" t="s">
        <v>127</v>
      </c>
      <c r="C145" s="15">
        <v>683</v>
      </c>
      <c r="D145" s="16" t="s">
        <v>128</v>
      </c>
      <c r="E145" t="str">
        <f t="shared" si="2"/>
        <v xml:space="preserve">683 Внутрішні розрахунки за операціями з внутрішнього переміщення за загальним фондом </v>
      </c>
    </row>
    <row r="146" spans="1:5" ht="34.5">
      <c r="A146" s="38"/>
      <c r="B146" s="38"/>
      <c r="C146" s="15">
        <v>684</v>
      </c>
      <c r="D146" s="16" t="s">
        <v>129</v>
      </c>
      <c r="E146" t="str">
        <f t="shared" si="2"/>
        <v xml:space="preserve">684 Внутрішні розрахунки за операціями з внутрішнього переміщення за спеціальним фондом </v>
      </c>
    </row>
    <row r="147" spans="1:5" ht="17.25">
      <c r="A147" s="39" t="s">
        <v>130</v>
      </c>
      <c r="B147" s="40"/>
      <c r="C147" s="40"/>
      <c r="D147" s="41"/>
      <c r="E147" t="str">
        <f t="shared" si="2"/>
        <v xml:space="preserve"> </v>
      </c>
    </row>
    <row r="148" spans="1:5" ht="34.5">
      <c r="A148" s="36">
        <v>70</v>
      </c>
      <c r="B148" s="36" t="s">
        <v>131</v>
      </c>
      <c r="C148" s="15">
        <v>701</v>
      </c>
      <c r="D148" s="16" t="s">
        <v>132</v>
      </c>
      <c r="E148" t="str">
        <f t="shared" si="2"/>
        <v xml:space="preserve">701 Асигнування з державного бюджету на видатки установи та інші заходи </v>
      </c>
    </row>
    <row r="149" spans="1:5" ht="34.5">
      <c r="A149" s="38"/>
      <c r="B149" s="38"/>
      <c r="C149" s="15">
        <v>702</v>
      </c>
      <c r="D149" s="16" t="s">
        <v>133</v>
      </c>
      <c r="E149" t="str">
        <f t="shared" si="2"/>
        <v xml:space="preserve">702 Асигнування з місцевого бюджету на видатки установи та інші заходи </v>
      </c>
    </row>
    <row r="150" spans="1:5" ht="17.25">
      <c r="A150" s="36">
        <v>71</v>
      </c>
      <c r="B150" s="36" t="s">
        <v>134</v>
      </c>
      <c r="C150" s="15">
        <v>711</v>
      </c>
      <c r="D150" s="16" t="s">
        <v>135</v>
      </c>
      <c r="E150" t="str">
        <f t="shared" si="2"/>
        <v xml:space="preserve">711 Доходи за коштами, отриманими як плата за послуги </v>
      </c>
    </row>
    <row r="151" spans="1:5" ht="17.25">
      <c r="A151" s="37"/>
      <c r="B151" s="37"/>
      <c r="C151" s="15">
        <v>712</v>
      </c>
      <c r="D151" s="16" t="s">
        <v>136</v>
      </c>
      <c r="E151" t="str">
        <f t="shared" si="2"/>
        <v xml:space="preserve">712 Доходи за іншими джерелами власних надходжень установ </v>
      </c>
    </row>
    <row r="152" spans="1:5" ht="17.25">
      <c r="A152" s="37"/>
      <c r="B152" s="37"/>
      <c r="C152" s="15">
        <v>713</v>
      </c>
      <c r="D152" s="16" t="s">
        <v>137</v>
      </c>
      <c r="E152" t="str">
        <f t="shared" si="2"/>
        <v xml:space="preserve">713 Доходи за іншими надходженнями спеціального фонду </v>
      </c>
    </row>
    <row r="153" spans="1:5" ht="17.25">
      <c r="A153" s="37"/>
      <c r="B153" s="37"/>
      <c r="C153" s="15">
        <v>714</v>
      </c>
      <c r="D153" s="16" t="s">
        <v>138</v>
      </c>
      <c r="E153" t="str">
        <f t="shared" si="2"/>
        <v xml:space="preserve">714 Кошти батьків за надані послуги </v>
      </c>
    </row>
    <row r="154" spans="1:5" ht="17.25">
      <c r="A154" s="37"/>
      <c r="B154" s="37"/>
      <c r="C154" s="15">
        <v>715</v>
      </c>
      <c r="D154" s="16" t="s">
        <v>139</v>
      </c>
      <c r="E154" t="str">
        <f t="shared" si="2"/>
        <v xml:space="preserve">715 Доходи, спрямовані на покриття дефіциту загального фонду </v>
      </c>
    </row>
    <row r="155" spans="1:5" ht="17.25">
      <c r="A155" s="38"/>
      <c r="B155" s="38"/>
      <c r="C155" s="15">
        <v>716</v>
      </c>
      <c r="D155" s="16" t="s">
        <v>140</v>
      </c>
      <c r="E155" t="str">
        <f t="shared" si="2"/>
        <v xml:space="preserve">716 Доходи майбутніх періодів </v>
      </c>
    </row>
    <row r="156" spans="1:5" ht="17.25">
      <c r="A156" s="36">
        <v>72</v>
      </c>
      <c r="B156" s="36" t="s">
        <v>141</v>
      </c>
      <c r="C156" s="15">
        <v>721</v>
      </c>
      <c r="D156" s="16" t="s">
        <v>142</v>
      </c>
      <c r="E156" t="str">
        <f t="shared" si="2"/>
        <v xml:space="preserve">721 Реалізація виробів виробничих (навчальних) майстерень </v>
      </c>
    </row>
    <row r="157" spans="1:5" ht="17.25">
      <c r="A157" s="37"/>
      <c r="B157" s="37"/>
      <c r="C157" s="15">
        <v>722</v>
      </c>
      <c r="D157" s="16" t="s">
        <v>143</v>
      </c>
      <c r="E157" t="str">
        <f t="shared" si="2"/>
        <v xml:space="preserve">722 Реалізація продукції підсобних (навчальних) сільських господарств </v>
      </c>
    </row>
    <row r="158" spans="1:5" ht="17.25">
      <c r="A158" s="38"/>
      <c r="B158" s="38"/>
      <c r="C158" s="15">
        <v>723</v>
      </c>
      <c r="D158" s="16" t="s">
        <v>144</v>
      </c>
      <c r="E158" t="str">
        <f t="shared" si="2"/>
        <v xml:space="preserve">723 Реалізація науково-дослідних робіт </v>
      </c>
    </row>
    <row r="159" spans="1:5" ht="17.25">
      <c r="A159" s="15">
        <v>74</v>
      </c>
      <c r="B159" s="15" t="s">
        <v>145</v>
      </c>
      <c r="C159" s="15">
        <v>741</v>
      </c>
      <c r="D159" s="16" t="s">
        <v>146</v>
      </c>
      <c r="E159" t="str">
        <f t="shared" si="2"/>
        <v xml:space="preserve">741 Інші доходи установ </v>
      </c>
    </row>
    <row r="160" spans="1:5" ht="17.25">
      <c r="A160" s="39" t="s">
        <v>147</v>
      </c>
      <c r="B160" s="40"/>
      <c r="C160" s="40"/>
      <c r="D160" s="41"/>
      <c r="E160" t="str">
        <f t="shared" si="2"/>
        <v xml:space="preserve"> </v>
      </c>
    </row>
    <row r="161" spans="1:5" ht="34.5">
      <c r="A161" s="36">
        <v>80</v>
      </c>
      <c r="B161" s="36" t="s">
        <v>148</v>
      </c>
      <c r="C161" s="15">
        <v>801</v>
      </c>
      <c r="D161" s="16" t="s">
        <v>149</v>
      </c>
      <c r="E161" t="str">
        <f t="shared" si="2"/>
        <v xml:space="preserve">801 Видатки з державного бюджету на утримання установи та інші заходи </v>
      </c>
    </row>
    <row r="162" spans="1:5" ht="34.5">
      <c r="A162" s="38"/>
      <c r="B162" s="38"/>
      <c r="C162" s="15">
        <v>802</v>
      </c>
      <c r="D162" s="16" t="s">
        <v>150</v>
      </c>
      <c r="E162" t="str">
        <f t="shared" si="2"/>
        <v xml:space="preserve">802 Видатки з місцевого бюджету на утримання установи та інші заходи </v>
      </c>
    </row>
    <row r="163" spans="1:5" ht="17.25">
      <c r="A163" s="36">
        <v>81</v>
      </c>
      <c r="B163" s="36" t="s">
        <v>151</v>
      </c>
      <c r="C163" s="15">
        <v>811</v>
      </c>
      <c r="D163" s="16" t="s">
        <v>152</v>
      </c>
      <c r="E163" t="str">
        <f t="shared" si="2"/>
        <v xml:space="preserve">811 Видатки за коштами, отриманими як плата за послуги </v>
      </c>
    </row>
    <row r="164" spans="1:5" ht="17.25">
      <c r="A164" s="37"/>
      <c r="B164" s="37"/>
      <c r="C164" s="15">
        <v>812</v>
      </c>
      <c r="D164" s="16" t="s">
        <v>153</v>
      </c>
      <c r="E164" t="str">
        <f t="shared" si="2"/>
        <v xml:space="preserve">812 Видатки за іншими джерелами власних надходжень </v>
      </c>
    </row>
    <row r="165" spans="1:5" ht="17.25">
      <c r="A165" s="38"/>
      <c r="B165" s="38"/>
      <c r="C165" s="15">
        <v>813</v>
      </c>
      <c r="D165" s="16" t="s">
        <v>154</v>
      </c>
      <c r="E165" t="str">
        <f t="shared" si="2"/>
        <v xml:space="preserve">813 Видатки за іншими надходженнями спеціального фонду </v>
      </c>
    </row>
    <row r="166" spans="1:5" ht="17.25">
      <c r="A166" s="36">
        <v>82</v>
      </c>
      <c r="B166" s="36" t="s">
        <v>155</v>
      </c>
      <c r="C166" s="15">
        <v>821</v>
      </c>
      <c r="D166" s="16" t="s">
        <v>156</v>
      </c>
      <c r="E166" t="str">
        <f t="shared" si="2"/>
        <v xml:space="preserve">821 Витрати виробничих (навчальних) майстерень </v>
      </c>
    </row>
    <row r="167" spans="1:5" ht="17.25">
      <c r="A167" s="37"/>
      <c r="B167" s="37"/>
      <c r="C167" s="15">
        <v>822</v>
      </c>
      <c r="D167" s="16" t="s">
        <v>157</v>
      </c>
      <c r="E167" t="str">
        <f t="shared" si="2"/>
        <v xml:space="preserve">822 Витрати підсобних (навчальних) сільських господарств </v>
      </c>
    </row>
    <row r="168" spans="1:5" ht="17.25">
      <c r="A168" s="37"/>
      <c r="B168" s="37"/>
      <c r="C168" s="15">
        <v>823</v>
      </c>
      <c r="D168" s="16" t="s">
        <v>158</v>
      </c>
      <c r="E168" t="str">
        <f t="shared" si="2"/>
        <v xml:space="preserve">823 Витрати на науково-дослідні роботи </v>
      </c>
    </row>
    <row r="169" spans="1:5" ht="17.25">
      <c r="A169" s="37"/>
      <c r="B169" s="37"/>
      <c r="C169" s="15">
        <v>824</v>
      </c>
      <c r="D169" s="16" t="s">
        <v>159</v>
      </c>
      <c r="E169" t="str">
        <f t="shared" si="2"/>
        <v xml:space="preserve">824 Витрати на виготовлення експериментальних пристроїв </v>
      </c>
    </row>
    <row r="170" spans="1:5" ht="17.25">
      <c r="A170" s="37"/>
      <c r="B170" s="37"/>
      <c r="C170" s="15">
        <v>825</v>
      </c>
      <c r="D170" s="16" t="s">
        <v>160</v>
      </c>
      <c r="E170" t="str">
        <f t="shared" si="2"/>
        <v xml:space="preserve">825 Витрати на заготівлю і переробку матеріалів </v>
      </c>
    </row>
    <row r="171" spans="1:5" ht="17.25">
      <c r="A171" s="38"/>
      <c r="B171" s="38"/>
      <c r="C171" s="15">
        <v>826</v>
      </c>
      <c r="D171" s="16" t="s">
        <v>161</v>
      </c>
      <c r="E171" t="str">
        <f t="shared" si="2"/>
        <v xml:space="preserve">826 Видатки до розподілу </v>
      </c>
    </row>
    <row r="172" spans="1:5" ht="17.25">
      <c r="A172" s="15">
        <v>83</v>
      </c>
      <c r="B172" s="16" t="s">
        <v>162</v>
      </c>
      <c r="C172" s="15">
        <v>831</v>
      </c>
      <c r="D172" s="16" t="s">
        <v>163</v>
      </c>
      <c r="E172" t="str">
        <f t="shared" si="2"/>
        <v>831 Інші витрати установ</v>
      </c>
    </row>
    <row r="173" spans="1:5" ht="34.5">
      <c r="A173" s="15">
        <v>84</v>
      </c>
      <c r="B173" s="15" t="s">
        <v>164</v>
      </c>
      <c r="C173" s="15">
        <v>841</v>
      </c>
      <c r="D173" s="16" t="s">
        <v>165</v>
      </c>
      <c r="E173" t="str">
        <f t="shared" si="2"/>
        <v>841 Витрати на амортизацію необоротних активів</v>
      </c>
    </row>
    <row r="174" spans="1:5" ht="34.5">
      <c r="A174" s="15">
        <v>85</v>
      </c>
      <c r="B174" s="15" t="s">
        <v>166</v>
      </c>
      <c r="C174" s="15">
        <v>851</v>
      </c>
      <c r="D174" s="16" t="s">
        <v>166</v>
      </c>
      <c r="E174" t="str">
        <f t="shared" si="2"/>
        <v>851 Витрати майбутніх періодів</v>
      </c>
    </row>
    <row r="175" spans="1:5" ht="17.25">
      <c r="A175" s="39" t="s">
        <v>167</v>
      </c>
      <c r="B175" s="40"/>
      <c r="C175" s="40"/>
      <c r="D175" s="41"/>
      <c r="E175" t="str">
        <f t="shared" si="2"/>
        <v xml:space="preserve"> </v>
      </c>
    </row>
    <row r="176" spans="1:5" ht="69">
      <c r="A176" s="15">
        <v>91</v>
      </c>
      <c r="B176" s="16" t="s">
        <v>168</v>
      </c>
      <c r="C176" s="15">
        <v>911</v>
      </c>
      <c r="D176" s="16" t="s">
        <v>169</v>
      </c>
      <c r="E176" t="str">
        <f t="shared" si="2"/>
        <v>911 Розрахунки замовників з оплати адміністративних послуг</v>
      </c>
    </row>
    <row r="177" spans="1:5" ht="69">
      <c r="A177" s="15">
        <v>92</v>
      </c>
      <c r="B177" s="16" t="s">
        <v>170</v>
      </c>
      <c r="C177" s="15">
        <v>921</v>
      </c>
      <c r="D177" s="16" t="s">
        <v>171</v>
      </c>
      <c r="E177" t="str">
        <f t="shared" si="2"/>
        <v>921 Зобов'язання замовників перед бюджетом за адміністративними послугами</v>
      </c>
    </row>
  </sheetData>
  <mergeCells count="83">
    <mergeCell ref="A33:D33"/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31:A32"/>
    <mergeCell ref="B31:B32"/>
    <mergeCell ref="A25:A27"/>
    <mergeCell ref="B25:B27"/>
    <mergeCell ref="A28:A30"/>
    <mergeCell ref="B28:B30"/>
    <mergeCell ref="A49:A57"/>
    <mergeCell ref="B49:B57"/>
    <mergeCell ref="A47:A48"/>
    <mergeCell ref="B47:B48"/>
    <mergeCell ref="A34:A38"/>
    <mergeCell ref="B34:B38"/>
    <mergeCell ref="A39:A46"/>
    <mergeCell ref="B39:B46"/>
    <mergeCell ref="A88:A93"/>
    <mergeCell ref="B88:B93"/>
    <mergeCell ref="A63:A64"/>
    <mergeCell ref="A65:A72"/>
    <mergeCell ref="B65:B72"/>
    <mergeCell ref="A73:A80"/>
    <mergeCell ref="B73:B80"/>
    <mergeCell ref="B63:B64"/>
    <mergeCell ref="B81:B84"/>
    <mergeCell ref="A81:A84"/>
    <mergeCell ref="A85:A86"/>
    <mergeCell ref="B85:B86"/>
    <mergeCell ref="B60:B61"/>
    <mergeCell ref="A60:A61"/>
    <mergeCell ref="A62:D62"/>
    <mergeCell ref="A105:D105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106:A108"/>
    <mergeCell ref="B106:B108"/>
    <mergeCell ref="A111:D111"/>
    <mergeCell ref="A112:A115"/>
    <mergeCell ref="B112:B115"/>
    <mergeCell ref="A116:A118"/>
    <mergeCell ref="B116:B118"/>
    <mergeCell ref="B120:B124"/>
    <mergeCell ref="A127:A129"/>
    <mergeCell ref="B127:B129"/>
    <mergeCell ref="A130:A138"/>
    <mergeCell ref="B130:B138"/>
    <mergeCell ref="A125:A126"/>
    <mergeCell ref="B125:B126"/>
    <mergeCell ref="A120:A124"/>
    <mergeCell ref="A175:D175"/>
    <mergeCell ref="A161:A162"/>
    <mergeCell ref="B161:B162"/>
    <mergeCell ref="B156:B158"/>
    <mergeCell ref="A160:D160"/>
    <mergeCell ref="A163:A165"/>
    <mergeCell ref="B163:B165"/>
    <mergeCell ref="A166:A171"/>
    <mergeCell ref="B166:B171"/>
    <mergeCell ref="A156:A158"/>
    <mergeCell ref="A150:A155"/>
    <mergeCell ref="B150:B155"/>
    <mergeCell ref="A139:A144"/>
    <mergeCell ref="B139:B144"/>
    <mergeCell ref="A145:A146"/>
    <mergeCell ref="B145:B146"/>
    <mergeCell ref="A148:A149"/>
    <mergeCell ref="B148:B149"/>
    <mergeCell ref="A147:D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31" sqref="C31"/>
    </sheetView>
  </sheetViews>
  <sheetFormatPr defaultColWidth="9.00390625" defaultRowHeight="12.75"/>
  <cols>
    <col min="1" max="1" width="46.7539062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 t="s">
        <v>19</v>
      </c>
      <c r="B3" s="52" t="s">
        <v>243</v>
      </c>
      <c r="C3" s="52"/>
      <c r="D3" s="52"/>
      <c r="E3" s="52"/>
      <c r="F3" s="52"/>
      <c r="G3" s="52"/>
      <c r="H3" s="52"/>
      <c r="I3" s="18"/>
      <c r="J3" s="18"/>
      <c r="K3" s="18"/>
      <c r="L3" s="18"/>
    </row>
    <row r="4" spans="1:12" ht="12.75">
      <c r="A4" s="18" t="s">
        <v>223</v>
      </c>
      <c r="B4" s="27" t="s">
        <v>224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20</v>
      </c>
      <c r="B5" s="53"/>
      <c r="C5" s="53"/>
      <c r="D5" s="53"/>
      <c r="E5" s="53"/>
      <c r="F5" s="18"/>
      <c r="G5" s="18"/>
      <c r="H5" s="18"/>
      <c r="I5" s="18"/>
      <c r="J5" s="18"/>
      <c r="K5" s="18"/>
      <c r="L5" s="18"/>
    </row>
    <row r="6" spans="1:12" ht="12.75">
      <c r="A6" s="18" t="s">
        <v>23</v>
      </c>
      <c r="B6" s="53" t="s">
        <v>293</v>
      </c>
      <c r="C6" s="53"/>
      <c r="D6" s="53"/>
      <c r="E6" s="53"/>
      <c r="F6" s="18"/>
      <c r="G6" s="18"/>
      <c r="H6" s="18"/>
      <c r="I6" s="18"/>
      <c r="J6" s="18"/>
      <c r="K6" s="18"/>
      <c r="L6" s="18"/>
    </row>
    <row r="7" spans="1:12" ht="12.75">
      <c r="A7" s="18" t="s">
        <v>24</v>
      </c>
      <c r="B7" s="53" t="s">
        <v>293</v>
      </c>
      <c r="C7" s="53"/>
      <c r="D7" s="53"/>
      <c r="E7" s="53"/>
      <c r="F7" s="18"/>
      <c r="G7" s="18"/>
      <c r="H7" s="18"/>
      <c r="I7" s="18"/>
      <c r="J7" s="18"/>
      <c r="K7" s="18"/>
      <c r="L7" s="18"/>
    </row>
    <row r="8" spans="1:12" ht="12.75">
      <c r="A8" s="18" t="s">
        <v>21</v>
      </c>
      <c r="B8" s="53"/>
      <c r="C8" s="53"/>
      <c r="D8" s="53"/>
      <c r="E8" s="53"/>
      <c r="F8" s="18"/>
      <c r="G8" s="18"/>
      <c r="H8" s="18"/>
      <c r="I8" s="18"/>
      <c r="J8" s="18"/>
      <c r="K8" s="18"/>
      <c r="L8" s="18"/>
    </row>
    <row r="9" spans="1:12" ht="12.75">
      <c r="A9" s="18" t="s">
        <v>22</v>
      </c>
      <c r="B9" s="53"/>
      <c r="C9" s="53"/>
      <c r="D9" s="53"/>
      <c r="E9" s="53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45" t="s">
        <v>27</v>
      </c>
      <c r="C11" s="45"/>
      <c r="D11" s="45"/>
      <c r="E11" s="45"/>
      <c r="F11" s="45"/>
      <c r="G11" s="45"/>
      <c r="H11" s="45" t="s">
        <v>28</v>
      </c>
      <c r="I11" s="45"/>
      <c r="J11" s="45"/>
      <c r="K11" s="45"/>
      <c r="L11" s="45"/>
    </row>
    <row r="12" spans="1:12" ht="12.75">
      <c r="A12" s="18" t="s">
        <v>25</v>
      </c>
      <c r="B12" s="49" t="s">
        <v>294</v>
      </c>
      <c r="C12" s="49"/>
      <c r="D12" s="49"/>
      <c r="E12" s="49"/>
      <c r="F12" s="49"/>
      <c r="G12" s="49"/>
      <c r="H12" s="49" t="s">
        <v>295</v>
      </c>
      <c r="I12" s="49"/>
      <c r="J12" s="49"/>
      <c r="K12" s="49"/>
      <c r="L12" s="49"/>
    </row>
    <row r="13" spans="1:12" ht="12.75">
      <c r="A13" s="18" t="s">
        <v>26</v>
      </c>
      <c r="B13" s="49" t="s">
        <v>296</v>
      </c>
      <c r="C13" s="49"/>
      <c r="D13" s="49"/>
      <c r="E13" s="49"/>
      <c r="F13" s="49"/>
      <c r="G13" s="49"/>
      <c r="H13" s="49" t="s">
        <v>297</v>
      </c>
      <c r="I13" s="49"/>
      <c r="J13" s="49"/>
      <c r="K13" s="49"/>
      <c r="L13" s="49"/>
    </row>
    <row r="14" spans="1:12" ht="12.75">
      <c r="A14" s="18"/>
      <c r="B14" s="49" t="s">
        <v>298</v>
      </c>
      <c r="C14" s="49"/>
      <c r="D14" s="49"/>
      <c r="E14" s="49"/>
      <c r="F14" s="49"/>
      <c r="G14" s="49"/>
      <c r="H14" s="49" t="s">
        <v>299</v>
      </c>
      <c r="I14" s="49"/>
      <c r="J14" s="49"/>
      <c r="K14" s="49"/>
      <c r="L14" s="49"/>
    </row>
    <row r="15" spans="1:12" ht="12.75">
      <c r="A15" s="18"/>
      <c r="B15" s="49" t="s">
        <v>300</v>
      </c>
      <c r="C15" s="49"/>
      <c r="D15" s="49"/>
      <c r="E15" s="49"/>
      <c r="F15" s="49"/>
      <c r="G15" s="49"/>
      <c r="H15" s="49" t="s">
        <v>301</v>
      </c>
      <c r="I15" s="49"/>
      <c r="J15" s="49"/>
      <c r="K15" s="49"/>
      <c r="L15" s="49"/>
    </row>
    <row r="16" spans="1:12" ht="12.75">
      <c r="A16" s="18"/>
      <c r="B16" s="49" t="s">
        <v>302</v>
      </c>
      <c r="C16" s="49"/>
      <c r="D16" s="49"/>
      <c r="E16" s="49"/>
      <c r="F16" s="49"/>
      <c r="G16" s="49"/>
      <c r="H16" s="49" t="s">
        <v>303</v>
      </c>
      <c r="I16" s="49"/>
      <c r="J16" s="49"/>
      <c r="K16" s="49"/>
      <c r="L16" s="49"/>
    </row>
    <row r="17" spans="1:14" ht="12.75">
      <c r="A17" s="18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50" t="s">
        <v>195</v>
      </c>
      <c r="N17" s="51"/>
    </row>
    <row r="18" spans="1:14" ht="12.7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0"/>
      <c r="N18" s="51"/>
    </row>
    <row r="19" spans="1:14" ht="12.7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50"/>
      <c r="N19" s="51"/>
    </row>
    <row r="20" spans="1:14" ht="12.75">
      <c r="A20" s="1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50"/>
      <c r="N20" s="51"/>
    </row>
    <row r="21" spans="1:14" ht="12.75">
      <c r="A21" s="1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0"/>
      <c r="N21" s="51"/>
    </row>
    <row r="22" spans="1:14" ht="12.7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0"/>
      <c r="N22" s="51"/>
    </row>
    <row r="23" spans="1:14" ht="12.7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0"/>
      <c r="N23" s="51"/>
    </row>
    <row r="24" spans="1:14" ht="12.75">
      <c r="A24" s="1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50"/>
      <c r="N24" s="51"/>
    </row>
    <row r="25" spans="1:14" ht="12.75">
      <c r="A25" s="1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0"/>
      <c r="N25" s="51"/>
    </row>
    <row r="26" spans="1:14" ht="12.75">
      <c r="A26" s="1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0"/>
      <c r="N26" s="51"/>
    </row>
    <row r="27" spans="1:12" ht="12.75">
      <c r="A27" s="18"/>
      <c r="B27" s="47"/>
      <c r="C27" s="47"/>
      <c r="D27" s="47"/>
      <c r="E27" s="47"/>
      <c r="F27" s="47"/>
      <c r="G27" s="47"/>
      <c r="H27" s="48"/>
      <c r="I27" s="48"/>
      <c r="J27" s="48"/>
      <c r="K27" s="48"/>
      <c r="L27" s="48"/>
    </row>
    <row r="28" spans="1:12" ht="12.75">
      <c r="A28" s="1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7" t="s">
        <v>193</v>
      </c>
    </row>
    <row r="39" ht="12.75">
      <c r="A39" s="19"/>
    </row>
    <row r="40" ht="12.75">
      <c r="A40" s="19"/>
    </row>
    <row r="41" ht="12.75">
      <c r="A41" s="19"/>
    </row>
  </sheetData>
  <sheetProtection password="C76B" sheet="1" objects="1"/>
  <mergeCells count="43">
    <mergeCell ref="H20:L20"/>
    <mergeCell ref="B17:G17"/>
    <mergeCell ref="H21:L21"/>
    <mergeCell ref="B20:G20"/>
    <mergeCell ref="B21:G21"/>
    <mergeCell ref="B11:G11"/>
    <mergeCell ref="H11:L11"/>
    <mergeCell ref="H16:L16"/>
    <mergeCell ref="B13:G13"/>
    <mergeCell ref="B14:G14"/>
    <mergeCell ref="B12:G12"/>
    <mergeCell ref="B16:G16"/>
    <mergeCell ref="B7:E7"/>
    <mergeCell ref="B15:G15"/>
    <mergeCell ref="H17:L17"/>
    <mergeCell ref="H12:L12"/>
    <mergeCell ref="B18:G18"/>
    <mergeCell ref="H14:L14"/>
    <mergeCell ref="H15:L15"/>
    <mergeCell ref="H13:L13"/>
    <mergeCell ref="H18:L18"/>
    <mergeCell ref="H19:L19"/>
    <mergeCell ref="B19:G19"/>
    <mergeCell ref="M17:N26"/>
    <mergeCell ref="B3:H3"/>
    <mergeCell ref="B5:E5"/>
    <mergeCell ref="B8:E8"/>
    <mergeCell ref="B9:E9"/>
    <mergeCell ref="B6:E6"/>
    <mergeCell ref="H27:L27"/>
    <mergeCell ref="H28:L28"/>
    <mergeCell ref="H22:L22"/>
    <mergeCell ref="H23:L23"/>
    <mergeCell ref="H24:L24"/>
    <mergeCell ref="H25:L25"/>
    <mergeCell ref="H26:L26"/>
    <mergeCell ref="B28:G28"/>
    <mergeCell ref="B22:G22"/>
    <mergeCell ref="B23:G23"/>
    <mergeCell ref="B24:G24"/>
    <mergeCell ref="B25:G25"/>
    <mergeCell ref="B26:G26"/>
    <mergeCell ref="B27:G27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3"/>
  <sheetViews>
    <sheetView tabSelected="1" workbookViewId="0" topLeftCell="A1">
      <selection activeCell="K52" sqref="K52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13.00390625" style="1" customWidth="1"/>
    <col min="4" max="4" width="9.125" style="1" customWidth="1"/>
    <col min="5" max="5" width="10.375" style="1" customWidth="1"/>
    <col min="6" max="6" width="9.125" style="1" customWidth="1"/>
    <col min="7" max="7" width="7.125" style="1" customWidth="1"/>
    <col min="8" max="8" width="9.125" style="1" customWidth="1"/>
    <col min="9" max="9" width="10.375" style="1" customWidth="1"/>
    <col min="10" max="11" width="9.125" style="1" customWidth="1"/>
    <col min="12" max="12" width="11.625" style="1" customWidth="1"/>
    <col min="13" max="13" width="10.875" style="1" customWidth="1"/>
    <col min="14" max="15" width="9.125" style="1" customWidth="1"/>
    <col min="16" max="16" width="13.125" style="1" customWidth="1"/>
    <col min="17" max="16384" width="9.125" style="1" customWidth="1"/>
  </cols>
  <sheetData>
    <row r="1" ht="9" customHeight="1"/>
    <row r="2" ht="12.75" hidden="1"/>
    <row r="3" spans="1:9" ht="15" customHeight="1">
      <c r="A3" s="55" t="s">
        <v>312</v>
      </c>
      <c r="B3" s="55"/>
      <c r="C3" s="55"/>
      <c r="D3" s="2" t="s">
        <v>313</v>
      </c>
      <c r="E3" s="2"/>
      <c r="F3" s="2"/>
      <c r="G3" s="2"/>
      <c r="H3" s="2"/>
      <c r="I3" s="2"/>
    </row>
    <row r="4" spans="1:17" ht="12.75">
      <c r="A4" s="54" t="s">
        <v>12</v>
      </c>
      <c r="B4" s="54" t="s">
        <v>13</v>
      </c>
      <c r="C4" s="54" t="s">
        <v>14</v>
      </c>
      <c r="D4" s="54" t="s">
        <v>1</v>
      </c>
      <c r="E4" s="54"/>
      <c r="F4" s="54"/>
      <c r="G4" s="54" t="s">
        <v>2</v>
      </c>
      <c r="H4" s="54" t="s">
        <v>3</v>
      </c>
      <c r="I4" s="54"/>
      <c r="J4" s="54" t="s">
        <v>17</v>
      </c>
      <c r="K4" s="54" t="s">
        <v>18</v>
      </c>
      <c r="L4" s="54"/>
      <c r="M4" s="54"/>
      <c r="N4" s="54"/>
      <c r="O4" s="54"/>
      <c r="P4" s="54" t="s">
        <v>4</v>
      </c>
      <c r="Q4" s="58"/>
    </row>
    <row r="5" spans="1:17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8"/>
    </row>
    <row r="6" spans="1:17" ht="12.75">
      <c r="A6" s="54"/>
      <c r="B6" s="54"/>
      <c r="C6" s="54"/>
      <c r="D6" s="59" t="s">
        <v>15</v>
      </c>
      <c r="E6" s="59" t="s">
        <v>5</v>
      </c>
      <c r="F6" s="59" t="s">
        <v>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3"/>
    </row>
    <row r="7" spans="1:17" ht="61.5" customHeight="1">
      <c r="A7" s="54"/>
      <c r="B7" s="54"/>
      <c r="C7" s="54"/>
      <c r="D7" s="59"/>
      <c r="E7" s="59"/>
      <c r="F7" s="59"/>
      <c r="G7" s="54"/>
      <c r="H7" s="59" t="s">
        <v>7</v>
      </c>
      <c r="I7" s="59" t="s">
        <v>8</v>
      </c>
      <c r="J7" s="54"/>
      <c r="K7" s="59" t="s">
        <v>7</v>
      </c>
      <c r="L7" s="59" t="s">
        <v>9</v>
      </c>
      <c r="M7" s="59" t="s">
        <v>16</v>
      </c>
      <c r="N7" s="59" t="s">
        <v>10</v>
      </c>
      <c r="O7" s="59" t="s">
        <v>11</v>
      </c>
      <c r="P7" s="54"/>
      <c r="Q7" s="58"/>
    </row>
    <row r="8" spans="1:17" ht="12.75">
      <c r="A8" s="54"/>
      <c r="B8" s="54"/>
      <c r="C8" s="54"/>
      <c r="D8" s="59"/>
      <c r="E8" s="59"/>
      <c r="F8" s="59"/>
      <c r="G8" s="54"/>
      <c r="H8" s="59"/>
      <c r="I8" s="59"/>
      <c r="J8" s="54"/>
      <c r="K8" s="59"/>
      <c r="L8" s="59"/>
      <c r="M8" s="59"/>
      <c r="N8" s="59"/>
      <c r="O8" s="59"/>
      <c r="P8" s="54"/>
      <c r="Q8" s="58"/>
    </row>
    <row r="9" spans="1:17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3"/>
    </row>
    <row r="10" spans="1:17" ht="15">
      <c r="A10" s="4">
        <v>1</v>
      </c>
      <c r="B10" s="28" t="s">
        <v>225</v>
      </c>
      <c r="C10" s="6">
        <v>2012</v>
      </c>
      <c r="D10" s="6">
        <v>1060001</v>
      </c>
      <c r="E10" s="6"/>
      <c r="F10" s="6"/>
      <c r="G10" s="6" t="s">
        <v>236</v>
      </c>
      <c r="H10" s="7">
        <v>1</v>
      </c>
      <c r="I10" s="9">
        <v>6400</v>
      </c>
      <c r="J10" s="6"/>
      <c r="K10" s="7">
        <v>1</v>
      </c>
      <c r="L10" s="9">
        <v>6400</v>
      </c>
      <c r="M10" s="9">
        <v>4373.33</v>
      </c>
      <c r="N10" s="9"/>
      <c r="O10" s="7"/>
      <c r="P10" s="6"/>
      <c r="Q10" s="3"/>
    </row>
    <row r="11" spans="1:17" ht="12.75">
      <c r="A11" s="4">
        <v>2</v>
      </c>
      <c r="B11" s="6" t="s">
        <v>226</v>
      </c>
      <c r="C11" s="6">
        <v>2012</v>
      </c>
      <c r="D11" s="6">
        <v>1060004</v>
      </c>
      <c r="E11" s="6"/>
      <c r="F11" s="6"/>
      <c r="G11" s="6" t="s">
        <v>236</v>
      </c>
      <c r="H11" s="7">
        <v>1</v>
      </c>
      <c r="I11" s="9">
        <v>1250</v>
      </c>
      <c r="J11" s="6"/>
      <c r="K11" s="7">
        <v>1</v>
      </c>
      <c r="L11" s="9">
        <v>1250</v>
      </c>
      <c r="M11" s="9">
        <v>802.08</v>
      </c>
      <c r="N11" s="9"/>
      <c r="O11" s="7"/>
      <c r="P11" s="6"/>
      <c r="Q11" s="3"/>
    </row>
    <row r="12" spans="1:17" ht="12.75">
      <c r="A12" s="4">
        <v>3</v>
      </c>
      <c r="B12" s="6" t="s">
        <v>225</v>
      </c>
      <c r="C12" s="6">
        <v>2012</v>
      </c>
      <c r="D12" s="6">
        <v>1060005</v>
      </c>
      <c r="E12" s="6"/>
      <c r="F12" s="6"/>
      <c r="G12" s="6" t="s">
        <v>236</v>
      </c>
      <c r="H12" s="7">
        <v>1</v>
      </c>
      <c r="I12" s="9">
        <v>1700</v>
      </c>
      <c r="J12" s="6"/>
      <c r="K12" s="7">
        <v>1</v>
      </c>
      <c r="L12" s="9">
        <v>1700</v>
      </c>
      <c r="M12" s="9">
        <v>1105</v>
      </c>
      <c r="N12" s="9"/>
      <c r="O12" s="7"/>
      <c r="P12" s="6"/>
      <c r="Q12" s="3"/>
    </row>
    <row r="13" spans="1:17" ht="12.75">
      <c r="A13" s="4">
        <v>4</v>
      </c>
      <c r="B13" s="6" t="s">
        <v>227</v>
      </c>
      <c r="C13" s="6">
        <v>2012</v>
      </c>
      <c r="D13" s="6">
        <v>1060003</v>
      </c>
      <c r="E13" s="6"/>
      <c r="F13" s="6"/>
      <c r="G13" s="6" t="s">
        <v>236</v>
      </c>
      <c r="H13" s="7">
        <v>1</v>
      </c>
      <c r="I13" s="9">
        <v>1200</v>
      </c>
      <c r="J13" s="6"/>
      <c r="K13" s="7">
        <v>1</v>
      </c>
      <c r="L13" s="9">
        <v>1200</v>
      </c>
      <c r="M13" s="9">
        <v>800</v>
      </c>
      <c r="N13" s="9"/>
      <c r="O13" s="7"/>
      <c r="P13" s="6"/>
      <c r="Q13" s="3"/>
    </row>
    <row r="14" spans="1:17" ht="12.75">
      <c r="A14" s="4">
        <v>5</v>
      </c>
      <c r="B14" s="6" t="s">
        <v>227</v>
      </c>
      <c r="C14" s="6">
        <v>2012</v>
      </c>
      <c r="D14" s="6">
        <v>1060004</v>
      </c>
      <c r="E14" s="6"/>
      <c r="F14" s="6"/>
      <c r="G14" s="6" t="s">
        <v>236</v>
      </c>
      <c r="H14" s="7">
        <v>1</v>
      </c>
      <c r="I14" s="9">
        <v>1200</v>
      </c>
      <c r="J14" s="6"/>
      <c r="K14" s="7">
        <v>1</v>
      </c>
      <c r="L14" s="9">
        <v>1200</v>
      </c>
      <c r="M14" s="9">
        <v>800</v>
      </c>
      <c r="N14" s="9"/>
      <c r="O14" s="7"/>
      <c r="P14" s="6"/>
      <c r="Q14" s="3"/>
    </row>
    <row r="15" spans="1:17" ht="12.75">
      <c r="A15" s="4">
        <v>6</v>
      </c>
      <c r="B15" s="6" t="s">
        <v>228</v>
      </c>
      <c r="C15" s="6">
        <v>2012</v>
      </c>
      <c r="D15" s="6">
        <v>1060005</v>
      </c>
      <c r="E15" s="6"/>
      <c r="F15" s="6"/>
      <c r="G15" s="6" t="s">
        <v>236</v>
      </c>
      <c r="H15" s="7">
        <v>1</v>
      </c>
      <c r="I15" s="9">
        <v>1100</v>
      </c>
      <c r="J15" s="6"/>
      <c r="K15" s="7">
        <v>1</v>
      </c>
      <c r="L15" s="9">
        <v>1100</v>
      </c>
      <c r="M15" s="9">
        <v>715</v>
      </c>
      <c r="N15" s="9"/>
      <c r="O15" s="7"/>
      <c r="P15" s="6"/>
      <c r="Q15" s="3"/>
    </row>
    <row r="16" spans="1:17" ht="12.75">
      <c r="A16" s="56" t="s">
        <v>194</v>
      </c>
      <c r="B16" s="56"/>
      <c r="C16" s="56"/>
      <c r="D16" s="56"/>
      <c r="E16" s="56"/>
      <c r="F16" s="56"/>
      <c r="G16" s="57"/>
      <c r="H16" s="8">
        <f>SUM(H10:H15)</f>
        <v>6</v>
      </c>
      <c r="I16" s="10">
        <f>SUM(I10:I15)</f>
        <v>12850</v>
      </c>
      <c r="J16" s="23"/>
      <c r="K16" s="8">
        <f>SUM(K10:K15)</f>
        <v>6</v>
      </c>
      <c r="L16" s="10">
        <f>SUM(L10:L15)</f>
        <v>12850</v>
      </c>
      <c r="M16" s="10">
        <f>SUM(M10:M15)</f>
        <v>8595.41</v>
      </c>
      <c r="N16" s="10">
        <f>SUM(N10:N15)</f>
        <v>0</v>
      </c>
      <c r="O16" s="24"/>
      <c r="P16" s="20"/>
      <c r="Q16" s="3"/>
    </row>
    <row r="17" spans="2:17" ht="12.75">
      <c r="B17" s="20"/>
      <c r="C17" s="20"/>
      <c r="D17" s="20"/>
      <c r="E17" s="20"/>
      <c r="F17" s="20"/>
      <c r="G17" s="22" t="s">
        <v>292</v>
      </c>
      <c r="H17" s="24"/>
      <c r="I17" s="25"/>
      <c r="J17" s="23"/>
      <c r="K17" s="24"/>
      <c r="L17" s="25"/>
      <c r="M17" s="25"/>
      <c r="N17" s="25"/>
      <c r="O17" s="24"/>
      <c r="P17" s="20"/>
      <c r="Q17" s="3"/>
    </row>
    <row r="18" spans="2:17" ht="12.75">
      <c r="B18" s="21"/>
      <c r="C18" s="21"/>
      <c r="E18" s="20"/>
      <c r="G18" s="22"/>
      <c r="H18" s="24"/>
      <c r="I18" s="25"/>
      <c r="J18" s="23"/>
      <c r="K18" s="24"/>
      <c r="L18" s="25"/>
      <c r="M18" s="25"/>
      <c r="N18" s="25"/>
      <c r="O18" s="24"/>
      <c r="P18" s="20"/>
      <c r="Q18" s="3"/>
    </row>
    <row r="19" spans="1:17" ht="12.75">
      <c r="A19" s="54" t="s">
        <v>12</v>
      </c>
      <c r="B19" s="54" t="s">
        <v>13</v>
      </c>
      <c r="C19" s="54" t="s">
        <v>14</v>
      </c>
      <c r="D19" s="54" t="s">
        <v>1</v>
      </c>
      <c r="E19" s="54"/>
      <c r="F19" s="54"/>
      <c r="G19" s="54" t="s">
        <v>2</v>
      </c>
      <c r="H19" s="54" t="s">
        <v>3</v>
      </c>
      <c r="I19" s="54"/>
      <c r="J19" s="54" t="s">
        <v>17</v>
      </c>
      <c r="K19" s="54" t="s">
        <v>18</v>
      </c>
      <c r="L19" s="54"/>
      <c r="M19" s="54"/>
      <c r="N19" s="54"/>
      <c r="O19" s="54"/>
      <c r="P19" s="54" t="s">
        <v>4</v>
      </c>
      <c r="Q19" s="3"/>
    </row>
    <row r="20" spans="1:1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3"/>
    </row>
    <row r="21" spans="1:17" ht="12.75">
      <c r="A21" s="54"/>
      <c r="B21" s="54"/>
      <c r="C21" s="54"/>
      <c r="D21" s="59" t="s">
        <v>15</v>
      </c>
      <c r="E21" s="59" t="s">
        <v>5</v>
      </c>
      <c r="F21" s="59" t="s">
        <v>6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3"/>
    </row>
    <row r="22" spans="1:17" ht="33.75" customHeight="1">
      <c r="A22" s="54"/>
      <c r="B22" s="54"/>
      <c r="C22" s="54"/>
      <c r="D22" s="59"/>
      <c r="E22" s="59"/>
      <c r="F22" s="59"/>
      <c r="G22" s="54"/>
      <c r="H22" s="59" t="s">
        <v>7</v>
      </c>
      <c r="I22" s="59" t="s">
        <v>8</v>
      </c>
      <c r="J22" s="54"/>
      <c r="K22" s="59" t="s">
        <v>7</v>
      </c>
      <c r="L22" s="59" t="s">
        <v>9</v>
      </c>
      <c r="M22" s="59" t="s">
        <v>16</v>
      </c>
      <c r="N22" s="59" t="s">
        <v>10</v>
      </c>
      <c r="O22" s="59" t="s">
        <v>11</v>
      </c>
      <c r="P22" s="54"/>
      <c r="Q22" s="3"/>
    </row>
    <row r="23" spans="1:17" ht="31.5" customHeight="1">
      <c r="A23" s="54"/>
      <c r="B23" s="54"/>
      <c r="C23" s="54"/>
      <c r="D23" s="59"/>
      <c r="E23" s="59"/>
      <c r="F23" s="59"/>
      <c r="G23" s="54"/>
      <c r="H23" s="59"/>
      <c r="I23" s="59"/>
      <c r="J23" s="54"/>
      <c r="K23" s="59"/>
      <c r="L23" s="59"/>
      <c r="M23" s="59"/>
      <c r="N23" s="59"/>
      <c r="O23" s="59"/>
      <c r="P23" s="54"/>
      <c r="Q23" s="3"/>
    </row>
    <row r="24" spans="1:17" ht="12.7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  <c r="P24" s="5">
        <v>16</v>
      </c>
      <c r="Q24" s="3"/>
    </row>
    <row r="25" spans="1:17" ht="12.75">
      <c r="A25" s="4">
        <v>7</v>
      </c>
      <c r="B25" s="6" t="s">
        <v>229</v>
      </c>
      <c r="C25" s="6">
        <v>2015</v>
      </c>
      <c r="D25" s="6">
        <v>10600009</v>
      </c>
      <c r="F25" s="6"/>
      <c r="G25" s="6" t="s">
        <v>236</v>
      </c>
      <c r="H25" s="7">
        <v>1</v>
      </c>
      <c r="I25" s="9">
        <v>3375</v>
      </c>
      <c r="J25" s="6"/>
      <c r="K25" s="7">
        <v>1</v>
      </c>
      <c r="L25" s="9">
        <v>3375</v>
      </c>
      <c r="M25" s="9">
        <v>1068.81</v>
      </c>
      <c r="N25" s="9"/>
      <c r="O25" s="7"/>
      <c r="P25" s="6"/>
      <c r="Q25" s="3"/>
    </row>
    <row r="26" spans="1:17" ht="12.75">
      <c r="A26" s="4">
        <v>8</v>
      </c>
      <c r="B26" s="6" t="s">
        <v>230</v>
      </c>
      <c r="C26" s="6">
        <v>2015</v>
      </c>
      <c r="D26" s="6">
        <v>10600010</v>
      </c>
      <c r="E26" s="6"/>
      <c r="F26" s="6"/>
      <c r="G26" s="6" t="s">
        <v>236</v>
      </c>
      <c r="H26" s="7">
        <v>1</v>
      </c>
      <c r="I26" s="9">
        <v>3375</v>
      </c>
      <c r="J26" s="6"/>
      <c r="K26" s="7">
        <v>1</v>
      </c>
      <c r="L26" s="9">
        <v>3375</v>
      </c>
      <c r="M26" s="9">
        <v>1068.81</v>
      </c>
      <c r="N26" s="9"/>
      <c r="O26" s="7"/>
      <c r="P26" s="6"/>
      <c r="Q26" s="3"/>
    </row>
    <row r="27" spans="1:17" ht="12.75">
      <c r="A27" s="4">
        <v>9</v>
      </c>
      <c r="B27" s="6" t="s">
        <v>231</v>
      </c>
      <c r="C27" s="6">
        <v>2015</v>
      </c>
      <c r="D27" s="6">
        <v>10600011</v>
      </c>
      <c r="E27" s="6"/>
      <c r="F27" s="6"/>
      <c r="G27" s="6" t="s">
        <v>236</v>
      </c>
      <c r="H27" s="7">
        <v>1</v>
      </c>
      <c r="I27" s="9">
        <v>3375</v>
      </c>
      <c r="J27" s="6"/>
      <c r="K27" s="7">
        <v>1</v>
      </c>
      <c r="L27" s="9">
        <v>3375</v>
      </c>
      <c r="M27" s="9">
        <v>1068.81</v>
      </c>
      <c r="N27" s="9"/>
      <c r="O27" s="7"/>
      <c r="P27" s="6"/>
      <c r="Q27" s="3"/>
    </row>
    <row r="28" spans="1:17" ht="12.75">
      <c r="A28" s="4">
        <v>10</v>
      </c>
      <c r="B28" s="6" t="s">
        <v>232</v>
      </c>
      <c r="C28" s="6">
        <v>2015</v>
      </c>
      <c r="D28" s="6">
        <v>10600012</v>
      </c>
      <c r="E28" s="6"/>
      <c r="F28" s="6"/>
      <c r="G28" s="6" t="s">
        <v>236</v>
      </c>
      <c r="H28" s="7">
        <v>1</v>
      </c>
      <c r="I28" s="9">
        <v>3375</v>
      </c>
      <c r="J28" s="6"/>
      <c r="K28" s="7">
        <v>1</v>
      </c>
      <c r="L28" s="9">
        <v>3375</v>
      </c>
      <c r="M28" s="9">
        <v>1068.81</v>
      </c>
      <c r="N28" s="9"/>
      <c r="O28" s="7"/>
      <c r="P28" s="6"/>
      <c r="Q28" s="3"/>
    </row>
    <row r="29" spans="1:17" ht="12.75">
      <c r="A29" s="4">
        <v>11</v>
      </c>
      <c r="B29" s="6" t="s">
        <v>233</v>
      </c>
      <c r="C29" s="6">
        <v>2013</v>
      </c>
      <c r="D29" s="6">
        <v>10600007</v>
      </c>
      <c r="E29" s="6"/>
      <c r="F29" s="6"/>
      <c r="G29" s="6" t="s">
        <v>236</v>
      </c>
      <c r="H29" s="7">
        <v>1</v>
      </c>
      <c r="I29" s="9">
        <v>7000</v>
      </c>
      <c r="J29" s="6"/>
      <c r="K29" s="7">
        <v>1</v>
      </c>
      <c r="L29" s="9">
        <v>7000</v>
      </c>
      <c r="M29" s="9">
        <v>4200</v>
      </c>
      <c r="N29" s="9"/>
      <c r="O29" s="7"/>
      <c r="P29" s="6"/>
      <c r="Q29" s="3"/>
    </row>
    <row r="30" spans="1:17" ht="12.75">
      <c r="A30" s="4">
        <v>12</v>
      </c>
      <c r="B30" s="6" t="s">
        <v>234</v>
      </c>
      <c r="C30" s="6">
        <v>2017</v>
      </c>
      <c r="D30" s="6">
        <v>10160016</v>
      </c>
      <c r="E30" s="6"/>
      <c r="F30" s="6"/>
      <c r="G30" s="6" t="s">
        <v>236</v>
      </c>
      <c r="H30" s="7">
        <v>1</v>
      </c>
      <c r="I30" s="9">
        <v>30000</v>
      </c>
      <c r="J30" s="6"/>
      <c r="K30" s="7">
        <v>1</v>
      </c>
      <c r="L30" s="9">
        <v>30000</v>
      </c>
      <c r="M30" s="9">
        <v>4250</v>
      </c>
      <c r="N30" s="9"/>
      <c r="O30" s="7"/>
      <c r="P30" s="6"/>
      <c r="Q30" s="3"/>
    </row>
    <row r="31" spans="1:17" ht="12.75">
      <c r="A31" s="4">
        <v>13</v>
      </c>
      <c r="B31" s="6" t="s">
        <v>235</v>
      </c>
      <c r="C31" s="6">
        <v>2017</v>
      </c>
      <c r="D31" s="6">
        <v>10160014</v>
      </c>
      <c r="E31" s="6"/>
      <c r="F31" s="6"/>
      <c r="G31" s="6" t="s">
        <v>236</v>
      </c>
      <c r="H31" s="7">
        <v>1</v>
      </c>
      <c r="I31" s="9">
        <v>7300</v>
      </c>
      <c r="J31" s="6"/>
      <c r="K31" s="7">
        <v>1</v>
      </c>
      <c r="L31" s="9">
        <v>7300</v>
      </c>
      <c r="M31" s="9">
        <v>851.67</v>
      </c>
      <c r="N31" s="9"/>
      <c r="O31" s="7"/>
      <c r="P31" s="6"/>
      <c r="Q31" s="3"/>
    </row>
    <row r="32" spans="1:17" ht="12.75">
      <c r="A32" s="4">
        <v>14</v>
      </c>
      <c r="B32" s="6" t="s">
        <v>237</v>
      </c>
      <c r="C32" s="6">
        <v>2017</v>
      </c>
      <c r="D32" s="6">
        <v>10160017</v>
      </c>
      <c r="E32" s="6"/>
      <c r="F32" s="6"/>
      <c r="G32" s="6" t="s">
        <v>236</v>
      </c>
      <c r="H32" s="7">
        <v>1</v>
      </c>
      <c r="I32" s="9">
        <v>20000</v>
      </c>
      <c r="J32" s="6"/>
      <c r="K32" s="7">
        <v>1</v>
      </c>
      <c r="L32" s="9">
        <v>20000</v>
      </c>
      <c r="M32" s="9">
        <v>2000</v>
      </c>
      <c r="N32" s="9"/>
      <c r="O32" s="7"/>
      <c r="P32" s="6"/>
      <c r="Q32" s="3"/>
    </row>
    <row r="33" spans="1:17" ht="12.75">
      <c r="A33" s="4">
        <v>15</v>
      </c>
      <c r="B33" s="6" t="s">
        <v>238</v>
      </c>
      <c r="C33" s="6"/>
      <c r="D33" s="6">
        <v>10400001</v>
      </c>
      <c r="E33" s="6"/>
      <c r="F33" s="6"/>
      <c r="G33" s="6" t="s">
        <v>236</v>
      </c>
      <c r="H33" s="7">
        <v>1</v>
      </c>
      <c r="I33" s="9">
        <v>2450</v>
      </c>
      <c r="J33" s="6"/>
      <c r="K33" s="7">
        <v>1</v>
      </c>
      <c r="L33" s="9">
        <v>2450</v>
      </c>
      <c r="M33" s="9">
        <v>2450</v>
      </c>
      <c r="N33" s="9"/>
      <c r="O33" s="7"/>
      <c r="P33" s="6"/>
      <c r="Q33" s="3"/>
    </row>
    <row r="34" spans="1:17" ht="12.75">
      <c r="A34" s="4">
        <v>16</v>
      </c>
      <c r="B34" s="6" t="s">
        <v>239</v>
      </c>
      <c r="C34" s="6"/>
      <c r="D34" s="6">
        <v>10400002</v>
      </c>
      <c r="E34" s="6"/>
      <c r="F34" s="6"/>
      <c r="G34" s="6" t="s">
        <v>236</v>
      </c>
      <c r="H34" s="7">
        <v>1</v>
      </c>
      <c r="I34" s="9">
        <v>1325</v>
      </c>
      <c r="J34" s="6"/>
      <c r="K34" s="7">
        <v>1</v>
      </c>
      <c r="L34" s="9">
        <v>1325</v>
      </c>
      <c r="M34" s="9">
        <v>1325</v>
      </c>
      <c r="N34" s="9"/>
      <c r="O34" s="7"/>
      <c r="P34" s="6"/>
      <c r="Q34" s="3"/>
    </row>
    <row r="35" spans="1:17" ht="12.75">
      <c r="A35" s="4">
        <v>17</v>
      </c>
      <c r="B35" s="6" t="s">
        <v>240</v>
      </c>
      <c r="C35" s="6"/>
      <c r="D35" s="6">
        <v>10400004</v>
      </c>
      <c r="E35" s="6"/>
      <c r="F35" s="6"/>
      <c r="G35" s="6" t="s">
        <v>236</v>
      </c>
      <c r="H35" s="7">
        <v>1</v>
      </c>
      <c r="I35" s="9">
        <v>1390</v>
      </c>
      <c r="J35" s="6"/>
      <c r="K35" s="7">
        <v>1</v>
      </c>
      <c r="L35" s="9">
        <v>1390</v>
      </c>
      <c r="M35" s="9">
        <v>1297.33</v>
      </c>
      <c r="N35" s="9"/>
      <c r="O35" s="7"/>
      <c r="P35" s="6"/>
      <c r="Q35" s="3"/>
    </row>
    <row r="36" spans="1:17" ht="12.75">
      <c r="A36" s="4">
        <v>18</v>
      </c>
      <c r="B36" s="6" t="s">
        <v>238</v>
      </c>
      <c r="C36" s="6">
        <v>2011</v>
      </c>
      <c r="D36" s="6">
        <v>10400005</v>
      </c>
      <c r="E36" s="6"/>
      <c r="F36" s="6"/>
      <c r="G36" s="6" t="s">
        <v>236</v>
      </c>
      <c r="H36" s="7">
        <v>1</v>
      </c>
      <c r="I36" s="9">
        <v>3280</v>
      </c>
      <c r="J36" s="6"/>
      <c r="K36" s="7">
        <v>1</v>
      </c>
      <c r="L36" s="9">
        <v>3280</v>
      </c>
      <c r="M36" s="9">
        <v>2514.67</v>
      </c>
      <c r="N36" s="9"/>
      <c r="O36" s="7"/>
      <c r="P36" s="6"/>
      <c r="Q36" s="3"/>
    </row>
    <row r="37" spans="1:17" ht="12.75">
      <c r="A37" s="4">
        <v>19</v>
      </c>
      <c r="B37" s="6" t="s">
        <v>241</v>
      </c>
      <c r="C37" s="6">
        <v>2012</v>
      </c>
      <c r="D37" s="6">
        <v>10400013</v>
      </c>
      <c r="E37" s="6"/>
      <c r="F37" s="6"/>
      <c r="G37" s="6" t="s">
        <v>236</v>
      </c>
      <c r="H37" s="7">
        <v>1</v>
      </c>
      <c r="I37" s="9">
        <v>945</v>
      </c>
      <c r="J37" s="6"/>
      <c r="K37" s="7">
        <v>1</v>
      </c>
      <c r="L37" s="9">
        <v>945</v>
      </c>
      <c r="M37" s="9">
        <v>645.83</v>
      </c>
      <c r="N37" s="9"/>
      <c r="O37" s="7"/>
      <c r="P37" s="6"/>
      <c r="Q37" s="3"/>
    </row>
    <row r="38" spans="1:17" ht="12.75">
      <c r="A38" s="4">
        <v>20</v>
      </c>
      <c r="B38" s="6" t="s">
        <v>242</v>
      </c>
      <c r="C38" s="6">
        <v>2012</v>
      </c>
      <c r="D38" s="6">
        <v>10400009</v>
      </c>
      <c r="E38" s="6"/>
      <c r="F38" s="6"/>
      <c r="G38" s="6" t="s">
        <v>236</v>
      </c>
      <c r="H38" s="7">
        <v>1</v>
      </c>
      <c r="I38" s="9">
        <v>1835</v>
      </c>
      <c r="J38" s="6"/>
      <c r="K38" s="7">
        <v>1</v>
      </c>
      <c r="L38" s="9">
        <v>1835</v>
      </c>
      <c r="M38" s="9">
        <v>1254</v>
      </c>
      <c r="N38" s="9"/>
      <c r="O38" s="7"/>
      <c r="P38" s="6"/>
      <c r="Q38" s="3"/>
    </row>
    <row r="39" spans="1:17" ht="12.75">
      <c r="A39" s="4">
        <v>21</v>
      </c>
      <c r="B39" s="6" t="s">
        <v>238</v>
      </c>
      <c r="C39" s="6">
        <v>2012</v>
      </c>
      <c r="D39" s="6">
        <v>10400010</v>
      </c>
      <c r="E39" s="6"/>
      <c r="F39" s="6"/>
      <c r="G39" s="6" t="s">
        <v>236</v>
      </c>
      <c r="H39" s="7">
        <v>1</v>
      </c>
      <c r="I39" s="9">
        <v>3350</v>
      </c>
      <c r="J39" s="6"/>
      <c r="K39" s="7">
        <v>1</v>
      </c>
      <c r="L39" s="9">
        <v>3350</v>
      </c>
      <c r="M39" s="9">
        <v>2289.17</v>
      </c>
      <c r="N39" s="9"/>
      <c r="O39" s="7"/>
      <c r="P39" s="6"/>
      <c r="Q39" s="3"/>
    </row>
    <row r="40" spans="1:17" ht="12.75">
      <c r="A40" s="4">
        <v>22</v>
      </c>
      <c r="B40" s="6" t="s">
        <v>241</v>
      </c>
      <c r="C40" s="6">
        <v>2011</v>
      </c>
      <c r="D40" s="6">
        <v>10400006</v>
      </c>
      <c r="E40" s="6"/>
      <c r="F40" s="6"/>
      <c r="G40" s="6" t="s">
        <v>236</v>
      </c>
      <c r="H40" s="7">
        <v>1</v>
      </c>
      <c r="I40" s="9">
        <v>992</v>
      </c>
      <c r="J40" s="6"/>
      <c r="K40" s="7">
        <v>1</v>
      </c>
      <c r="L40" s="9">
        <v>992</v>
      </c>
      <c r="M40" s="9">
        <v>735.73</v>
      </c>
      <c r="N40" s="9"/>
      <c r="O40" s="7"/>
      <c r="P40" s="6"/>
      <c r="Q40" s="3"/>
    </row>
    <row r="41" spans="1:17" ht="12.75">
      <c r="A41" s="4">
        <v>23</v>
      </c>
      <c r="B41" s="29" t="s">
        <v>288</v>
      </c>
      <c r="C41" s="29">
        <v>2017</v>
      </c>
      <c r="D41" s="29">
        <v>10160013</v>
      </c>
      <c r="E41" s="6"/>
      <c r="F41" s="6"/>
      <c r="G41" s="6" t="s">
        <v>236</v>
      </c>
      <c r="H41" s="7">
        <v>1</v>
      </c>
      <c r="I41" s="31">
        <v>8000</v>
      </c>
      <c r="J41" s="6"/>
      <c r="K41" s="7">
        <v>1</v>
      </c>
      <c r="L41" s="31">
        <v>8000</v>
      </c>
      <c r="M41" s="9">
        <v>2400</v>
      </c>
      <c r="N41" s="9"/>
      <c r="O41" s="7"/>
      <c r="P41" s="6"/>
      <c r="Q41" s="3"/>
    </row>
    <row r="42" spans="1:17" ht="12.75">
      <c r="A42" s="4">
        <v>24</v>
      </c>
      <c r="B42" s="6" t="s">
        <v>289</v>
      </c>
      <c r="C42" s="6">
        <v>2016</v>
      </c>
      <c r="D42" s="6">
        <v>10160014</v>
      </c>
      <c r="E42" s="6"/>
      <c r="F42" s="6"/>
      <c r="G42" s="6" t="s">
        <v>236</v>
      </c>
      <c r="H42" s="7">
        <v>1</v>
      </c>
      <c r="I42" s="9">
        <v>10142</v>
      </c>
      <c r="J42" s="6"/>
      <c r="K42" s="7">
        <v>1</v>
      </c>
      <c r="L42" s="9">
        <v>10142</v>
      </c>
      <c r="M42" s="9">
        <v>1605.82</v>
      </c>
      <c r="N42" s="9"/>
      <c r="O42" s="7"/>
      <c r="P42" s="6"/>
      <c r="Q42" s="3"/>
    </row>
    <row r="43" spans="1:17" ht="12.75">
      <c r="A43" s="4">
        <v>25</v>
      </c>
      <c r="B43" s="6" t="s">
        <v>290</v>
      </c>
      <c r="C43" s="6">
        <v>2014</v>
      </c>
      <c r="D43" s="6">
        <v>10400008</v>
      </c>
      <c r="E43" s="6"/>
      <c r="F43" s="6"/>
      <c r="G43" s="6" t="s">
        <v>236</v>
      </c>
      <c r="H43" s="7">
        <v>1</v>
      </c>
      <c r="I43" s="9">
        <v>4511</v>
      </c>
      <c r="J43" s="6"/>
      <c r="K43" s="7">
        <v>1</v>
      </c>
      <c r="L43" s="9">
        <v>4511</v>
      </c>
      <c r="M43" s="9">
        <v>2217.99</v>
      </c>
      <c r="N43" s="9"/>
      <c r="O43" s="7"/>
      <c r="P43" s="6"/>
      <c r="Q43" s="3"/>
    </row>
    <row r="44" spans="1:17" ht="12.75">
      <c r="A44" s="56" t="s">
        <v>194</v>
      </c>
      <c r="B44" s="56"/>
      <c r="C44" s="56"/>
      <c r="D44" s="56"/>
      <c r="E44" s="56"/>
      <c r="F44" s="56"/>
      <c r="G44" s="57"/>
      <c r="H44" s="26">
        <f>SUM(H25:H43)</f>
        <v>19</v>
      </c>
      <c r="I44" s="10">
        <f>SUM(I25:I43)</f>
        <v>116020</v>
      </c>
      <c r="J44" s="23"/>
      <c r="K44" s="8">
        <f>SUM(K25:K43)</f>
        <v>19</v>
      </c>
      <c r="L44" s="10">
        <f>SUM(L25:L43)</f>
        <v>116020</v>
      </c>
      <c r="M44" s="10">
        <f>SUM(M25:M43)</f>
        <v>34312.45</v>
      </c>
      <c r="N44" s="10">
        <f>SUM(N25:N43)</f>
        <v>0</v>
      </c>
      <c r="O44" s="24"/>
      <c r="P44" s="20"/>
      <c r="Q44" s="3"/>
    </row>
    <row r="45" spans="2:17" ht="12.75">
      <c r="B45" s="20"/>
      <c r="C45" s="20"/>
      <c r="D45" s="20"/>
      <c r="E45" s="20"/>
      <c r="F45" s="20"/>
      <c r="G45" s="22"/>
      <c r="H45" s="24"/>
      <c r="I45" s="25"/>
      <c r="J45" s="23"/>
      <c r="K45" s="24"/>
      <c r="L45" s="25"/>
      <c r="M45" s="25"/>
      <c r="N45" s="25"/>
      <c r="O45" s="24"/>
      <c r="P45" s="20"/>
      <c r="Q45" s="3"/>
    </row>
    <row r="46" spans="2:17" ht="12.75">
      <c r="B46" s="21"/>
      <c r="C46" s="21"/>
      <c r="E46" s="20"/>
      <c r="G46" s="22"/>
      <c r="H46" s="24"/>
      <c r="I46" s="25"/>
      <c r="J46" s="23"/>
      <c r="K46" s="24"/>
      <c r="L46" s="25"/>
      <c r="M46" s="25"/>
      <c r="N46" s="25"/>
      <c r="O46" s="24"/>
      <c r="P46" s="20"/>
      <c r="Q46" s="3"/>
    </row>
    <row r="47" spans="2:9" ht="18.75">
      <c r="B47" s="60" t="s">
        <v>314</v>
      </c>
      <c r="C47" s="60"/>
      <c r="D47" s="60"/>
      <c r="E47" s="60"/>
      <c r="F47" s="60"/>
      <c r="G47" s="60"/>
      <c r="H47" s="60"/>
      <c r="I47" s="60"/>
    </row>
    <row r="48" spans="2:9" ht="18.75">
      <c r="B48" s="32"/>
      <c r="C48" s="32"/>
      <c r="D48" s="32"/>
      <c r="E48" s="32"/>
      <c r="F48" s="32"/>
      <c r="G48" s="32"/>
      <c r="H48" s="61"/>
      <c r="I48" s="61"/>
    </row>
    <row r="49" spans="2:9" ht="18.75">
      <c r="B49" s="32" t="s">
        <v>25</v>
      </c>
      <c r="C49" s="32"/>
      <c r="D49" s="32"/>
      <c r="E49" s="32"/>
      <c r="F49" s="32"/>
      <c r="G49" s="60" t="s">
        <v>306</v>
      </c>
      <c r="H49" s="60"/>
      <c r="I49" s="33"/>
    </row>
    <row r="50" spans="2:9" ht="18.75">
      <c r="B50" s="60" t="s">
        <v>307</v>
      </c>
      <c r="C50" s="60"/>
      <c r="D50" s="32"/>
      <c r="E50" s="32"/>
      <c r="F50" s="32"/>
      <c r="G50" s="32" t="s">
        <v>299</v>
      </c>
      <c r="H50" s="61"/>
      <c r="I50" s="61"/>
    </row>
    <row r="51" spans="2:9" ht="18.75">
      <c r="B51" s="32" t="s">
        <v>26</v>
      </c>
      <c r="C51" s="32"/>
      <c r="D51" s="32"/>
      <c r="E51" s="32"/>
      <c r="F51" s="32"/>
      <c r="G51" s="60" t="s">
        <v>308</v>
      </c>
      <c r="H51" s="60"/>
      <c r="I51" s="33"/>
    </row>
    <row r="52" spans="2:9" ht="18.75">
      <c r="B52" s="32"/>
      <c r="C52" s="32"/>
      <c r="D52" s="32"/>
      <c r="E52" s="32"/>
      <c r="F52" s="32"/>
      <c r="G52" s="60" t="s">
        <v>309</v>
      </c>
      <c r="H52" s="60"/>
      <c r="I52" s="33"/>
    </row>
    <row r="53" spans="2:9" ht="18.75">
      <c r="B53" s="32"/>
      <c r="C53" s="32"/>
      <c r="D53" s="32"/>
      <c r="E53" s="32"/>
      <c r="F53" s="32"/>
      <c r="G53" s="60" t="s">
        <v>310</v>
      </c>
      <c r="H53" s="60"/>
      <c r="I53" s="33"/>
    </row>
  </sheetData>
  <mergeCells count="51">
    <mergeCell ref="B50:C50"/>
    <mergeCell ref="J19:J23"/>
    <mergeCell ref="L22:L23"/>
    <mergeCell ref="M22:M23"/>
    <mergeCell ref="G53:H53"/>
    <mergeCell ref="B47:I47"/>
    <mergeCell ref="H48:I48"/>
    <mergeCell ref="G49:H49"/>
    <mergeCell ref="H50:I50"/>
    <mergeCell ref="G51:H51"/>
    <mergeCell ref="G52:H52"/>
    <mergeCell ref="P19:P23"/>
    <mergeCell ref="K7:K8"/>
    <mergeCell ref="L7:L8"/>
    <mergeCell ref="C19:C23"/>
    <mergeCell ref="D19:F20"/>
    <mergeCell ref="G19:G23"/>
    <mergeCell ref="K19:O21"/>
    <mergeCell ref="D21:D23"/>
    <mergeCell ref="E21:E23"/>
    <mergeCell ref="O7:O8"/>
    <mergeCell ref="A44:G44"/>
    <mergeCell ref="O22:O23"/>
    <mergeCell ref="K22:K23"/>
    <mergeCell ref="H19:I21"/>
    <mergeCell ref="M7:M8"/>
    <mergeCell ref="J4:J8"/>
    <mergeCell ref="I22:I23"/>
    <mergeCell ref="N7:N8"/>
    <mergeCell ref="H4:I6"/>
    <mergeCell ref="N22:N23"/>
    <mergeCell ref="Q4:Q5"/>
    <mergeCell ref="E6:E8"/>
    <mergeCell ref="F6:F8"/>
    <mergeCell ref="H7:H8"/>
    <mergeCell ref="I7:I8"/>
    <mergeCell ref="Q7:Q8"/>
    <mergeCell ref="D4:F5"/>
    <mergeCell ref="D6:D8"/>
    <mergeCell ref="G4:G8"/>
    <mergeCell ref="K4:O6"/>
    <mergeCell ref="P4:P8"/>
    <mergeCell ref="A3:C3"/>
    <mergeCell ref="A16:G16"/>
    <mergeCell ref="A19:A23"/>
    <mergeCell ref="A4:A8"/>
    <mergeCell ref="B4:B8"/>
    <mergeCell ref="C4:C8"/>
    <mergeCell ref="F21:F23"/>
    <mergeCell ref="H22:H23"/>
    <mergeCell ref="B19:B23"/>
  </mergeCells>
  <printOptions/>
  <pageMargins left="0.31496062992125984" right="0.31496062992125984" top="0.34" bottom="0.16" header="0.2" footer="0.16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3"/>
  <sheetViews>
    <sheetView workbookViewId="0" topLeftCell="A46">
      <selection activeCell="B64" sqref="B64:I71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0.375" style="1" customWidth="1"/>
    <col min="6" max="6" width="9.125" style="1" customWidth="1"/>
    <col min="7" max="7" width="7.125" style="1" customWidth="1"/>
    <col min="8" max="8" width="9.125" style="1" customWidth="1"/>
    <col min="9" max="9" width="10.75390625" style="1" customWidth="1"/>
    <col min="10" max="15" width="9.125" style="1" customWidth="1"/>
    <col min="16" max="16" width="13.125" style="1" customWidth="1"/>
    <col min="17" max="16384" width="9.125" style="1" customWidth="1"/>
  </cols>
  <sheetData>
    <row r="1" ht="12.75" hidden="1"/>
    <row r="2" spans="1:11" ht="15" customHeight="1">
      <c r="A2" s="55" t="s">
        <v>304</v>
      </c>
      <c r="B2" s="55"/>
      <c r="C2" s="55"/>
      <c r="D2" s="2"/>
      <c r="E2" s="2"/>
      <c r="F2" s="2"/>
      <c r="G2" s="2"/>
      <c r="H2" s="2"/>
      <c r="I2" s="2"/>
      <c r="K2" s="1" t="s">
        <v>305</v>
      </c>
    </row>
    <row r="3" spans="1:17" ht="12.75">
      <c r="A3" s="54" t="s">
        <v>12</v>
      </c>
      <c r="B3" s="54" t="s">
        <v>13</v>
      </c>
      <c r="C3" s="54" t="s">
        <v>14</v>
      </c>
      <c r="D3" s="54" t="s">
        <v>1</v>
      </c>
      <c r="E3" s="54"/>
      <c r="F3" s="54"/>
      <c r="G3" s="54" t="s">
        <v>2</v>
      </c>
      <c r="H3" s="54" t="s">
        <v>3</v>
      </c>
      <c r="I3" s="54"/>
      <c r="J3" s="54" t="s">
        <v>17</v>
      </c>
      <c r="K3" s="54" t="s">
        <v>18</v>
      </c>
      <c r="L3" s="54"/>
      <c r="M3" s="54"/>
      <c r="N3" s="54"/>
      <c r="O3" s="54"/>
      <c r="P3" s="54" t="s">
        <v>4</v>
      </c>
      <c r="Q3" s="58"/>
    </row>
    <row r="4" spans="1:17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8"/>
    </row>
    <row r="5" spans="1:17" ht="12.75">
      <c r="A5" s="54"/>
      <c r="B5" s="54"/>
      <c r="C5" s="54"/>
      <c r="D5" s="59" t="s">
        <v>15</v>
      </c>
      <c r="E5" s="59" t="s">
        <v>5</v>
      </c>
      <c r="F5" s="59" t="s">
        <v>6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3"/>
    </row>
    <row r="6" spans="1:17" ht="61.5" customHeight="1">
      <c r="A6" s="54"/>
      <c r="B6" s="54"/>
      <c r="C6" s="54"/>
      <c r="D6" s="59"/>
      <c r="E6" s="59"/>
      <c r="F6" s="59"/>
      <c r="G6" s="54"/>
      <c r="H6" s="59" t="s">
        <v>7</v>
      </c>
      <c r="I6" s="59" t="s">
        <v>8</v>
      </c>
      <c r="J6" s="54"/>
      <c r="K6" s="59" t="s">
        <v>7</v>
      </c>
      <c r="L6" s="59" t="s">
        <v>9</v>
      </c>
      <c r="M6" s="59" t="s">
        <v>16</v>
      </c>
      <c r="N6" s="59" t="s">
        <v>10</v>
      </c>
      <c r="O6" s="59" t="s">
        <v>11</v>
      </c>
      <c r="P6" s="54"/>
      <c r="Q6" s="58"/>
    </row>
    <row r="7" spans="1:17" ht="12.75">
      <c r="A7" s="54"/>
      <c r="B7" s="54"/>
      <c r="C7" s="54"/>
      <c r="D7" s="59"/>
      <c r="E7" s="59"/>
      <c r="F7" s="59"/>
      <c r="G7" s="54"/>
      <c r="H7" s="59"/>
      <c r="I7" s="59"/>
      <c r="J7" s="54"/>
      <c r="K7" s="59"/>
      <c r="L7" s="59"/>
      <c r="M7" s="59"/>
      <c r="N7" s="59"/>
      <c r="O7" s="59"/>
      <c r="P7" s="54"/>
      <c r="Q7" s="58"/>
    </row>
    <row r="8" spans="1:1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3"/>
    </row>
    <row r="9" spans="1:17" ht="12.75">
      <c r="A9" s="4">
        <v>1</v>
      </c>
      <c r="B9" s="6" t="s">
        <v>244</v>
      </c>
      <c r="C9" s="6"/>
      <c r="D9" s="30" t="s">
        <v>268</v>
      </c>
      <c r="E9" s="6"/>
      <c r="F9" s="6"/>
      <c r="G9" s="6" t="s">
        <v>236</v>
      </c>
      <c r="H9" s="7">
        <v>4</v>
      </c>
      <c r="I9" s="9">
        <v>376</v>
      </c>
      <c r="J9" s="6"/>
      <c r="K9" s="7">
        <v>4</v>
      </c>
      <c r="L9" s="9">
        <v>376</v>
      </c>
      <c r="M9" s="9">
        <v>188</v>
      </c>
      <c r="N9" s="9"/>
      <c r="O9" s="7"/>
      <c r="P9" s="6"/>
      <c r="Q9" s="3"/>
    </row>
    <row r="10" spans="1:17" ht="12.75">
      <c r="A10" s="4">
        <v>2</v>
      </c>
      <c r="B10" s="6" t="s">
        <v>245</v>
      </c>
      <c r="C10" s="6"/>
      <c r="D10" s="30" t="s">
        <v>246</v>
      </c>
      <c r="E10" s="6"/>
      <c r="F10" s="6"/>
      <c r="G10" s="6" t="s">
        <v>236</v>
      </c>
      <c r="H10" s="7">
        <v>3</v>
      </c>
      <c r="I10" s="9">
        <v>90</v>
      </c>
      <c r="J10" s="6"/>
      <c r="K10" s="7">
        <v>3</v>
      </c>
      <c r="L10" s="9">
        <v>90</v>
      </c>
      <c r="M10" s="9">
        <v>45</v>
      </c>
      <c r="N10" s="9"/>
      <c r="O10" s="7"/>
      <c r="P10" s="6"/>
      <c r="Q10" s="3"/>
    </row>
    <row r="11" spans="1:17" ht="12.75">
      <c r="A11" s="4">
        <v>3</v>
      </c>
      <c r="B11" s="6" t="s">
        <v>247</v>
      </c>
      <c r="C11" s="6"/>
      <c r="D11" s="6">
        <v>1137002</v>
      </c>
      <c r="E11" s="6"/>
      <c r="F11" s="6"/>
      <c r="G11" s="6" t="s">
        <v>236</v>
      </c>
      <c r="H11" s="7">
        <v>1</v>
      </c>
      <c r="I11" s="9">
        <v>60</v>
      </c>
      <c r="J11" s="6"/>
      <c r="K11" s="7">
        <v>1</v>
      </c>
      <c r="L11" s="9">
        <v>60</v>
      </c>
      <c r="M11" s="9">
        <v>30</v>
      </c>
      <c r="N11" s="9"/>
      <c r="O11" s="7"/>
      <c r="P11" s="6"/>
      <c r="Q11" s="3"/>
    </row>
    <row r="12" spans="1:17" ht="12.75">
      <c r="A12" s="4">
        <v>4</v>
      </c>
      <c r="B12" s="6" t="s">
        <v>248</v>
      </c>
      <c r="C12" s="6"/>
      <c r="D12" s="6">
        <v>1136014</v>
      </c>
      <c r="E12" s="6"/>
      <c r="F12" s="6"/>
      <c r="G12" s="6" t="s">
        <v>236</v>
      </c>
      <c r="H12" s="7">
        <v>1</v>
      </c>
      <c r="I12" s="9">
        <v>15</v>
      </c>
      <c r="J12" s="6"/>
      <c r="K12" s="7">
        <v>1</v>
      </c>
      <c r="L12" s="9">
        <v>15</v>
      </c>
      <c r="M12" s="9">
        <v>8</v>
      </c>
      <c r="N12" s="9"/>
      <c r="O12" s="7"/>
      <c r="P12" s="6"/>
      <c r="Q12" s="3"/>
    </row>
    <row r="13" spans="1:17" ht="12.75">
      <c r="A13" s="4">
        <v>5</v>
      </c>
      <c r="B13" s="6" t="s">
        <v>248</v>
      </c>
      <c r="C13" s="6"/>
      <c r="D13" s="6">
        <v>1136015</v>
      </c>
      <c r="E13" s="6"/>
      <c r="F13" s="6"/>
      <c r="G13" s="6" t="s">
        <v>236</v>
      </c>
      <c r="H13" s="7">
        <v>1</v>
      </c>
      <c r="I13" s="9">
        <v>480</v>
      </c>
      <c r="J13" s="6"/>
      <c r="K13" s="7">
        <v>1</v>
      </c>
      <c r="L13" s="9">
        <v>480</v>
      </c>
      <c r="M13" s="9">
        <v>240</v>
      </c>
      <c r="N13" s="9"/>
      <c r="O13" s="7"/>
      <c r="P13" s="6"/>
      <c r="Q13" s="3"/>
    </row>
    <row r="14" spans="1:17" ht="12.75">
      <c r="A14" s="4">
        <v>6</v>
      </c>
      <c r="B14" s="6" t="s">
        <v>249</v>
      </c>
      <c r="C14" s="6"/>
      <c r="D14" s="6">
        <v>1137004</v>
      </c>
      <c r="E14" s="6"/>
      <c r="F14" s="6"/>
      <c r="G14" s="6" t="s">
        <v>236</v>
      </c>
      <c r="H14" s="7">
        <v>1</v>
      </c>
      <c r="I14" s="9">
        <v>155</v>
      </c>
      <c r="J14" s="6"/>
      <c r="K14" s="7">
        <v>1</v>
      </c>
      <c r="L14" s="9">
        <v>155</v>
      </c>
      <c r="M14" s="9">
        <v>78</v>
      </c>
      <c r="N14" s="9"/>
      <c r="O14" s="7"/>
      <c r="P14" s="6"/>
      <c r="Q14" s="3"/>
    </row>
    <row r="15" spans="1:17" ht="12.75">
      <c r="A15" s="56" t="s">
        <v>194</v>
      </c>
      <c r="B15" s="56"/>
      <c r="C15" s="56"/>
      <c r="D15" s="56"/>
      <c r="E15" s="56"/>
      <c r="F15" s="56"/>
      <c r="G15" s="57"/>
      <c r="H15" s="8">
        <f>SUM(H9:H14)</f>
        <v>11</v>
      </c>
      <c r="I15" s="10">
        <f>SUM(I9:I14)</f>
        <v>1176</v>
      </c>
      <c r="J15" s="23"/>
      <c r="K15" s="8">
        <f>SUM(K9:K14)</f>
        <v>11</v>
      </c>
      <c r="L15" s="10">
        <f>SUM(L9:L14)</f>
        <v>1176</v>
      </c>
      <c r="M15" s="10">
        <f>SUM(M9:M14)</f>
        <v>589</v>
      </c>
      <c r="N15" s="10">
        <f>SUM(N9:N14)</f>
        <v>0</v>
      </c>
      <c r="O15" s="24"/>
      <c r="P15" s="20"/>
      <c r="Q15" s="3"/>
    </row>
    <row r="16" spans="1:17" ht="12.75">
      <c r="A16" s="1" t="e">
        <f ca="1">CONCATENATE("Число порядкових номерів на сторінці: ",ЧислоПрописом(COUNTA(A9:A14))," (з ",A9," по ",A14,")")</f>
        <v>#NAME?</v>
      </c>
      <c r="B16" s="20"/>
      <c r="C16" s="20"/>
      <c r="D16" s="20"/>
      <c r="E16" s="20"/>
      <c r="F16" s="20"/>
      <c r="G16" s="22" t="s">
        <v>291</v>
      </c>
      <c r="H16" s="24"/>
      <c r="I16" s="25"/>
      <c r="J16" s="23"/>
      <c r="K16" s="24"/>
      <c r="L16" s="25"/>
      <c r="M16" s="25"/>
      <c r="N16" s="25"/>
      <c r="O16" s="24"/>
      <c r="P16" s="20"/>
      <c r="Q16" s="3"/>
    </row>
    <row r="17" spans="2:17" ht="12.75">
      <c r="B17" s="21"/>
      <c r="C17" s="21"/>
      <c r="E17" s="20"/>
      <c r="G17" s="22" t="e">
        <f ca="1">CONCATENATE("Загальна кількість у натуральних вимірах за даними бухобліку на сторінці: ",ЧислоПрописом(K15))</f>
        <v>#NAME?</v>
      </c>
      <c r="H17" s="24"/>
      <c r="I17" s="25"/>
      <c r="J17" s="23"/>
      <c r="K17" s="24"/>
      <c r="L17" s="25"/>
      <c r="M17" s="25"/>
      <c r="N17" s="25"/>
      <c r="O17" s="24"/>
      <c r="P17" s="20"/>
      <c r="Q17" s="3"/>
    </row>
    <row r="18" spans="1:17" ht="12.75">
      <c r="A18" s="54" t="s">
        <v>12</v>
      </c>
      <c r="B18" s="54" t="s">
        <v>13</v>
      </c>
      <c r="C18" s="54" t="s">
        <v>14</v>
      </c>
      <c r="D18" s="54" t="s">
        <v>1</v>
      </c>
      <c r="E18" s="54"/>
      <c r="F18" s="54"/>
      <c r="G18" s="54" t="s">
        <v>2</v>
      </c>
      <c r="H18" s="54" t="s">
        <v>3</v>
      </c>
      <c r="I18" s="54"/>
      <c r="J18" s="54" t="s">
        <v>17</v>
      </c>
      <c r="K18" s="54" t="s">
        <v>18</v>
      </c>
      <c r="L18" s="54"/>
      <c r="M18" s="54"/>
      <c r="N18" s="54"/>
      <c r="O18" s="54"/>
      <c r="P18" s="54" t="s">
        <v>4</v>
      </c>
      <c r="Q18" s="3"/>
    </row>
    <row r="19" spans="1:17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"/>
    </row>
    <row r="20" spans="1:17" ht="12.75">
      <c r="A20" s="54"/>
      <c r="B20" s="54"/>
      <c r="C20" s="54"/>
      <c r="D20" s="59" t="s">
        <v>15</v>
      </c>
      <c r="E20" s="59" t="s">
        <v>5</v>
      </c>
      <c r="F20" s="59" t="s">
        <v>6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3"/>
    </row>
    <row r="21" spans="1:17" ht="33.75" customHeight="1">
      <c r="A21" s="54"/>
      <c r="B21" s="54"/>
      <c r="C21" s="54"/>
      <c r="D21" s="59"/>
      <c r="E21" s="59"/>
      <c r="F21" s="59"/>
      <c r="G21" s="54"/>
      <c r="H21" s="59" t="s">
        <v>7</v>
      </c>
      <c r="I21" s="59" t="s">
        <v>8</v>
      </c>
      <c r="J21" s="54"/>
      <c r="K21" s="59" t="s">
        <v>7</v>
      </c>
      <c r="L21" s="59" t="s">
        <v>9</v>
      </c>
      <c r="M21" s="59" t="s">
        <v>16</v>
      </c>
      <c r="N21" s="59" t="s">
        <v>10</v>
      </c>
      <c r="O21" s="59" t="s">
        <v>11</v>
      </c>
      <c r="P21" s="54"/>
      <c r="Q21" s="3"/>
    </row>
    <row r="22" spans="1:17" ht="31.5" customHeight="1">
      <c r="A22" s="54"/>
      <c r="B22" s="54"/>
      <c r="C22" s="54"/>
      <c r="D22" s="59"/>
      <c r="E22" s="59"/>
      <c r="F22" s="59"/>
      <c r="G22" s="54"/>
      <c r="H22" s="59"/>
      <c r="I22" s="59"/>
      <c r="J22" s="54"/>
      <c r="K22" s="59"/>
      <c r="L22" s="59"/>
      <c r="M22" s="59"/>
      <c r="N22" s="59"/>
      <c r="O22" s="59"/>
      <c r="P22" s="54"/>
      <c r="Q22" s="3"/>
    </row>
    <row r="23" spans="1:17" ht="12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  <c r="O23" s="5">
        <v>15</v>
      </c>
      <c r="P23" s="5">
        <v>16</v>
      </c>
      <c r="Q23" s="3"/>
    </row>
    <row r="24" spans="1:17" ht="12.75">
      <c r="A24" s="4">
        <v>7</v>
      </c>
      <c r="B24" s="6" t="s">
        <v>267</v>
      </c>
      <c r="C24" s="6"/>
      <c r="D24" s="6">
        <v>1136016</v>
      </c>
      <c r="E24" s="6"/>
      <c r="F24" s="6"/>
      <c r="G24" s="6" t="s">
        <v>236</v>
      </c>
      <c r="H24" s="7">
        <v>1</v>
      </c>
      <c r="I24" s="9">
        <v>200</v>
      </c>
      <c r="J24" s="6"/>
      <c r="K24" s="7">
        <v>1</v>
      </c>
      <c r="L24" s="9">
        <v>200</v>
      </c>
      <c r="M24" s="9">
        <v>100</v>
      </c>
      <c r="N24" s="9"/>
      <c r="O24" s="7"/>
      <c r="P24" s="6"/>
      <c r="Q24" s="3"/>
    </row>
    <row r="25" spans="1:17" ht="12.75">
      <c r="A25" s="4">
        <v>8</v>
      </c>
      <c r="B25" s="6" t="s">
        <v>250</v>
      </c>
      <c r="C25" s="6"/>
      <c r="D25" s="6">
        <v>1136020</v>
      </c>
      <c r="E25" s="6"/>
      <c r="F25" s="6"/>
      <c r="G25" s="6" t="s">
        <v>236</v>
      </c>
      <c r="H25" s="7">
        <v>1</v>
      </c>
      <c r="I25" s="9">
        <v>100</v>
      </c>
      <c r="J25" s="6"/>
      <c r="K25" s="7">
        <v>1</v>
      </c>
      <c r="L25" s="9">
        <v>100</v>
      </c>
      <c r="M25" s="9">
        <v>50</v>
      </c>
      <c r="N25" s="9"/>
      <c r="O25" s="7"/>
      <c r="P25" s="6"/>
      <c r="Q25" s="3"/>
    </row>
    <row r="26" spans="1:17" ht="12.75" customHeight="1">
      <c r="A26" s="4">
        <v>9</v>
      </c>
      <c r="B26" s="6" t="s">
        <v>251</v>
      </c>
      <c r="C26" s="6"/>
      <c r="D26" s="6" t="s">
        <v>269</v>
      </c>
      <c r="E26" s="6"/>
      <c r="F26" s="6"/>
      <c r="G26" s="6" t="s">
        <v>236</v>
      </c>
      <c r="H26" s="7">
        <v>2</v>
      </c>
      <c r="I26" s="9">
        <v>60</v>
      </c>
      <c r="J26" s="6"/>
      <c r="K26" s="7">
        <v>2</v>
      </c>
      <c r="L26" s="9">
        <v>60</v>
      </c>
      <c r="M26" s="9">
        <v>30</v>
      </c>
      <c r="N26" s="9"/>
      <c r="O26" s="7"/>
      <c r="P26" s="6"/>
      <c r="Q26" s="3"/>
    </row>
    <row r="27" spans="1:17" ht="11.25" customHeight="1">
      <c r="A27" s="4">
        <v>10</v>
      </c>
      <c r="B27" s="6" t="s">
        <v>252</v>
      </c>
      <c r="C27" s="6"/>
      <c r="D27" s="6" t="s">
        <v>270</v>
      </c>
      <c r="E27" s="6"/>
      <c r="F27" s="6"/>
      <c r="G27" s="6" t="s">
        <v>236</v>
      </c>
      <c r="H27" s="7">
        <v>2</v>
      </c>
      <c r="I27" s="9">
        <v>68</v>
      </c>
      <c r="J27" s="6"/>
      <c r="K27" s="7">
        <v>2</v>
      </c>
      <c r="L27" s="9">
        <v>68</v>
      </c>
      <c r="M27" s="9">
        <v>34</v>
      </c>
      <c r="N27" s="9"/>
      <c r="O27" s="7"/>
      <c r="P27" s="6"/>
      <c r="Q27" s="3"/>
    </row>
    <row r="28" spans="1:17" ht="12.75">
      <c r="A28" s="4">
        <v>11</v>
      </c>
      <c r="B28" s="6" t="s">
        <v>251</v>
      </c>
      <c r="C28" s="6"/>
      <c r="D28" s="6">
        <v>1136034</v>
      </c>
      <c r="E28" s="6"/>
      <c r="F28" s="6"/>
      <c r="G28" s="6" t="s">
        <v>236</v>
      </c>
      <c r="H28" s="7">
        <v>1</v>
      </c>
      <c r="I28" s="9">
        <v>10</v>
      </c>
      <c r="J28" s="6"/>
      <c r="K28" s="7">
        <v>1</v>
      </c>
      <c r="L28" s="9">
        <v>10</v>
      </c>
      <c r="M28" s="9">
        <v>5</v>
      </c>
      <c r="N28" s="9"/>
      <c r="O28" s="7"/>
      <c r="P28" s="6"/>
      <c r="Q28" s="3"/>
    </row>
    <row r="29" spans="1:17" ht="12.75">
      <c r="A29" s="4">
        <v>12</v>
      </c>
      <c r="B29" s="6" t="s">
        <v>253</v>
      </c>
      <c r="C29" s="6"/>
      <c r="D29" s="6">
        <v>1137010</v>
      </c>
      <c r="E29" s="6"/>
      <c r="F29" s="6"/>
      <c r="G29" s="6" t="s">
        <v>236</v>
      </c>
      <c r="H29" s="7">
        <v>1</v>
      </c>
      <c r="I29" s="9">
        <v>190</v>
      </c>
      <c r="J29" s="6"/>
      <c r="K29" s="7">
        <v>1</v>
      </c>
      <c r="L29" s="9">
        <v>190</v>
      </c>
      <c r="M29" s="9">
        <v>95</v>
      </c>
      <c r="N29" s="9"/>
      <c r="O29" s="7"/>
      <c r="P29" s="6"/>
      <c r="Q29" s="3"/>
    </row>
    <row r="30" spans="1:17" ht="12.75">
      <c r="A30" s="4">
        <v>13</v>
      </c>
      <c r="B30" s="6" t="s">
        <v>254</v>
      </c>
      <c r="C30" s="6"/>
      <c r="D30" s="6">
        <v>1137012</v>
      </c>
      <c r="E30" s="6"/>
      <c r="F30" s="6"/>
      <c r="G30" s="6" t="s">
        <v>236</v>
      </c>
      <c r="H30" s="7">
        <v>1</v>
      </c>
      <c r="I30" s="9">
        <v>515</v>
      </c>
      <c r="J30" s="6"/>
      <c r="K30" s="7">
        <v>1</v>
      </c>
      <c r="L30" s="9">
        <v>515</v>
      </c>
      <c r="M30" s="9">
        <v>258</v>
      </c>
      <c r="N30" s="9"/>
      <c r="O30" s="7"/>
      <c r="P30" s="6"/>
      <c r="Q30" s="3"/>
    </row>
    <row r="31" spans="1:17" ht="12.75">
      <c r="A31" s="4">
        <v>14</v>
      </c>
      <c r="B31" s="6" t="s">
        <v>254</v>
      </c>
      <c r="C31" s="6"/>
      <c r="D31" s="6">
        <v>1137014</v>
      </c>
      <c r="E31" s="6"/>
      <c r="F31" s="6"/>
      <c r="G31" s="6" t="s">
        <v>236</v>
      </c>
      <c r="H31" s="7">
        <v>1</v>
      </c>
      <c r="I31" s="9">
        <v>780</v>
      </c>
      <c r="J31" s="6"/>
      <c r="K31" s="7">
        <v>1</v>
      </c>
      <c r="L31" s="9">
        <v>780</v>
      </c>
      <c r="M31" s="9">
        <v>390</v>
      </c>
      <c r="N31" s="9"/>
      <c r="O31" s="7"/>
      <c r="P31" s="6"/>
      <c r="Q31" s="3"/>
    </row>
    <row r="32" spans="1:17" ht="17.25" customHeight="1">
      <c r="A32" s="4">
        <v>15</v>
      </c>
      <c r="B32" s="6" t="s">
        <v>255</v>
      </c>
      <c r="C32" s="6"/>
      <c r="D32" s="6" t="s">
        <v>271</v>
      </c>
      <c r="E32" s="6"/>
      <c r="F32" s="6"/>
      <c r="G32" s="6" t="s">
        <v>236</v>
      </c>
      <c r="H32" s="7">
        <v>3</v>
      </c>
      <c r="I32" s="9">
        <v>160</v>
      </c>
      <c r="J32" s="6"/>
      <c r="K32" s="7">
        <v>3</v>
      </c>
      <c r="L32" s="9">
        <v>160</v>
      </c>
      <c r="M32" s="9">
        <v>80</v>
      </c>
      <c r="N32" s="9"/>
      <c r="O32" s="7"/>
      <c r="P32" s="6"/>
      <c r="Q32" s="3"/>
    </row>
    <row r="33" spans="1:17" ht="12.75">
      <c r="A33" s="4">
        <v>16</v>
      </c>
      <c r="B33" s="6" t="s">
        <v>256</v>
      </c>
      <c r="C33" s="6"/>
      <c r="D33" s="6">
        <v>1136025</v>
      </c>
      <c r="E33" s="6"/>
      <c r="F33" s="6"/>
      <c r="G33" s="6" t="s">
        <v>236</v>
      </c>
      <c r="H33" s="7">
        <v>1</v>
      </c>
      <c r="I33" s="9">
        <v>28</v>
      </c>
      <c r="J33" s="6"/>
      <c r="K33" s="7">
        <v>1</v>
      </c>
      <c r="L33" s="9">
        <v>28</v>
      </c>
      <c r="M33" s="9">
        <v>14</v>
      </c>
      <c r="N33" s="9"/>
      <c r="O33" s="7"/>
      <c r="P33" s="6"/>
      <c r="Q33" s="3"/>
    </row>
    <row r="34" spans="1:17" ht="12.75">
      <c r="A34" s="4">
        <v>17</v>
      </c>
      <c r="B34" s="6" t="s">
        <v>257</v>
      </c>
      <c r="C34" s="6"/>
      <c r="D34" s="6">
        <v>1136027</v>
      </c>
      <c r="E34" s="6"/>
      <c r="F34" s="6"/>
      <c r="G34" s="6" t="s">
        <v>236</v>
      </c>
      <c r="H34" s="7">
        <v>6</v>
      </c>
      <c r="I34" s="9">
        <v>30</v>
      </c>
      <c r="J34" s="6"/>
      <c r="K34" s="7">
        <v>6</v>
      </c>
      <c r="L34" s="9">
        <v>30</v>
      </c>
      <c r="M34" s="9">
        <v>15</v>
      </c>
      <c r="N34" s="9"/>
      <c r="O34" s="7"/>
      <c r="P34" s="6"/>
      <c r="Q34" s="3"/>
    </row>
    <row r="35" spans="1:17" ht="16.5" customHeight="1">
      <c r="A35" s="4">
        <v>18</v>
      </c>
      <c r="B35" s="6" t="s">
        <v>258</v>
      </c>
      <c r="C35" s="6"/>
      <c r="D35" s="6" t="s">
        <v>272</v>
      </c>
      <c r="E35" s="6"/>
      <c r="F35" s="6"/>
      <c r="G35" s="6" t="s">
        <v>236</v>
      </c>
      <c r="H35" s="7">
        <v>4</v>
      </c>
      <c r="I35" s="9">
        <v>400</v>
      </c>
      <c r="J35" s="6"/>
      <c r="K35" s="7">
        <v>4</v>
      </c>
      <c r="L35" s="9">
        <v>400</v>
      </c>
      <c r="M35" s="9">
        <v>200</v>
      </c>
      <c r="N35" s="9"/>
      <c r="O35" s="7"/>
      <c r="P35" s="6"/>
      <c r="Q35" s="3"/>
    </row>
    <row r="36" spans="1:17" ht="12.75">
      <c r="A36" s="4">
        <v>19</v>
      </c>
      <c r="B36" s="6" t="s">
        <v>259</v>
      </c>
      <c r="C36" s="6"/>
      <c r="D36" s="6">
        <v>1137032</v>
      </c>
      <c r="E36" s="6"/>
      <c r="F36" s="6"/>
      <c r="G36" s="6" t="s">
        <v>236</v>
      </c>
      <c r="H36" s="7">
        <v>1</v>
      </c>
      <c r="I36" s="9">
        <v>460</v>
      </c>
      <c r="J36" s="6"/>
      <c r="K36" s="7">
        <v>1</v>
      </c>
      <c r="L36" s="9">
        <v>460</v>
      </c>
      <c r="M36" s="9">
        <v>230</v>
      </c>
      <c r="N36" s="9"/>
      <c r="O36" s="7"/>
      <c r="P36" s="6"/>
      <c r="Q36" s="3"/>
    </row>
    <row r="37" spans="1:17" ht="12.75">
      <c r="A37" s="4">
        <v>20</v>
      </c>
      <c r="B37" s="6" t="s">
        <v>259</v>
      </c>
      <c r="C37" s="6"/>
      <c r="D37" s="6">
        <v>1137033</v>
      </c>
      <c r="E37" s="6"/>
      <c r="F37" s="6"/>
      <c r="G37" s="6" t="s">
        <v>236</v>
      </c>
      <c r="H37" s="7">
        <v>1</v>
      </c>
      <c r="I37" s="9">
        <v>520</v>
      </c>
      <c r="J37" s="6"/>
      <c r="K37" s="7">
        <v>1</v>
      </c>
      <c r="L37" s="9">
        <v>520</v>
      </c>
      <c r="M37" s="9">
        <v>260</v>
      </c>
      <c r="N37" s="9"/>
      <c r="O37" s="7"/>
      <c r="P37" s="6"/>
      <c r="Q37" s="3"/>
    </row>
    <row r="38" spans="1:17" ht="12.75">
      <c r="A38" s="4">
        <v>21</v>
      </c>
      <c r="B38" s="6" t="s">
        <v>260</v>
      </c>
      <c r="C38" s="6"/>
      <c r="D38" s="6">
        <v>1137005</v>
      </c>
      <c r="E38" s="6"/>
      <c r="F38" s="6"/>
      <c r="G38" s="6" t="s">
        <v>236</v>
      </c>
      <c r="H38" s="7">
        <v>1</v>
      </c>
      <c r="I38" s="9">
        <v>20</v>
      </c>
      <c r="J38" s="6"/>
      <c r="K38" s="7">
        <v>1</v>
      </c>
      <c r="L38" s="9">
        <v>20</v>
      </c>
      <c r="M38" s="9">
        <v>10</v>
      </c>
      <c r="N38" s="9"/>
      <c r="O38" s="7"/>
      <c r="P38" s="6"/>
      <c r="Q38" s="3"/>
    </row>
    <row r="39" spans="1:17" ht="12.75">
      <c r="A39" s="4">
        <v>22</v>
      </c>
      <c r="B39" s="6" t="s">
        <v>261</v>
      </c>
      <c r="C39" s="6"/>
      <c r="D39" s="6">
        <v>1137007</v>
      </c>
      <c r="E39" s="6"/>
      <c r="F39" s="6"/>
      <c r="G39" s="6" t="s">
        <v>236</v>
      </c>
      <c r="H39" s="7">
        <v>1</v>
      </c>
      <c r="I39" s="9">
        <v>26</v>
      </c>
      <c r="J39" s="6"/>
      <c r="K39" s="7">
        <v>1</v>
      </c>
      <c r="L39" s="9">
        <v>26</v>
      </c>
      <c r="M39" s="9">
        <v>13</v>
      </c>
      <c r="N39" s="9"/>
      <c r="O39" s="7"/>
      <c r="P39" s="6"/>
      <c r="Q39" s="3"/>
    </row>
    <row r="40" spans="1:17" ht="12.75">
      <c r="A40" s="4">
        <v>23</v>
      </c>
      <c r="B40" s="6" t="s">
        <v>262</v>
      </c>
      <c r="C40" s="6"/>
      <c r="D40" s="6">
        <v>1137034</v>
      </c>
      <c r="E40" s="6"/>
      <c r="F40" s="6"/>
      <c r="G40" s="6" t="s">
        <v>236</v>
      </c>
      <c r="H40" s="7">
        <v>1</v>
      </c>
      <c r="I40" s="9">
        <v>85</v>
      </c>
      <c r="J40" s="6"/>
      <c r="K40" s="7">
        <v>1</v>
      </c>
      <c r="L40" s="9">
        <v>85</v>
      </c>
      <c r="M40" s="9">
        <v>43</v>
      </c>
      <c r="N40" s="9"/>
      <c r="O40" s="7"/>
      <c r="P40" s="6"/>
      <c r="Q40" s="3"/>
    </row>
    <row r="41" spans="1:17" ht="12.75">
      <c r="A41" s="4">
        <v>24</v>
      </c>
      <c r="B41" s="6" t="s">
        <v>263</v>
      </c>
      <c r="C41" s="6"/>
      <c r="D41" s="6">
        <v>1137035</v>
      </c>
      <c r="E41" s="6"/>
      <c r="F41" s="6"/>
      <c r="G41" s="6" t="s">
        <v>236</v>
      </c>
      <c r="H41" s="7">
        <v>1</v>
      </c>
      <c r="I41" s="9">
        <v>180</v>
      </c>
      <c r="J41" s="6"/>
      <c r="K41" s="7">
        <v>1</v>
      </c>
      <c r="L41" s="9">
        <v>180</v>
      </c>
      <c r="M41" s="9">
        <v>90</v>
      </c>
      <c r="N41" s="9"/>
      <c r="O41" s="7"/>
      <c r="P41" s="6"/>
      <c r="Q41" s="3"/>
    </row>
    <row r="42" spans="1:17" ht="12.75">
      <c r="A42" s="4">
        <v>25</v>
      </c>
      <c r="B42" s="6" t="s">
        <v>264</v>
      </c>
      <c r="C42" s="6"/>
      <c r="D42" s="6">
        <v>1137036</v>
      </c>
      <c r="E42" s="6"/>
      <c r="F42" s="6"/>
      <c r="G42" s="6" t="s">
        <v>236</v>
      </c>
      <c r="H42" s="7">
        <v>1</v>
      </c>
      <c r="I42" s="9">
        <v>180</v>
      </c>
      <c r="J42" s="6"/>
      <c r="K42" s="7">
        <v>1</v>
      </c>
      <c r="L42" s="9">
        <v>180</v>
      </c>
      <c r="M42" s="9">
        <v>90</v>
      </c>
      <c r="N42" s="9"/>
      <c r="O42" s="7"/>
      <c r="P42" s="6"/>
      <c r="Q42" s="3"/>
    </row>
    <row r="43" spans="1:17" ht="12.75">
      <c r="A43" s="4">
        <v>26</v>
      </c>
      <c r="B43" s="6" t="s">
        <v>265</v>
      </c>
      <c r="C43" s="6"/>
      <c r="D43" s="6">
        <v>1137037</v>
      </c>
      <c r="E43" s="6"/>
      <c r="F43" s="6"/>
      <c r="G43" s="6" t="s">
        <v>236</v>
      </c>
      <c r="H43" s="7">
        <v>1</v>
      </c>
      <c r="I43" s="9">
        <v>180</v>
      </c>
      <c r="J43" s="6"/>
      <c r="K43" s="7">
        <v>1</v>
      </c>
      <c r="L43" s="9">
        <v>180</v>
      </c>
      <c r="M43" s="9">
        <v>90</v>
      </c>
      <c r="N43" s="9"/>
      <c r="O43" s="7"/>
      <c r="P43" s="6"/>
      <c r="Q43" s="3"/>
    </row>
    <row r="44" spans="1:17" ht="11.25" customHeight="1">
      <c r="A44" s="4">
        <v>27</v>
      </c>
      <c r="B44" s="6" t="s">
        <v>266</v>
      </c>
      <c r="C44" s="6"/>
      <c r="D44" s="6" t="s">
        <v>273</v>
      </c>
      <c r="E44" s="6"/>
      <c r="F44" s="6"/>
      <c r="G44" s="6" t="s">
        <v>236</v>
      </c>
      <c r="H44" s="7">
        <v>3</v>
      </c>
      <c r="I44" s="9">
        <v>10500</v>
      </c>
      <c r="J44" s="6"/>
      <c r="K44" s="7">
        <v>3</v>
      </c>
      <c r="L44" s="9">
        <v>10500</v>
      </c>
      <c r="M44" s="9">
        <v>5250</v>
      </c>
      <c r="N44" s="9"/>
      <c r="O44" s="7"/>
      <c r="P44" s="6"/>
      <c r="Q44" s="3"/>
    </row>
    <row r="45" spans="1:17" ht="15" customHeight="1">
      <c r="A45" s="4">
        <v>28</v>
      </c>
      <c r="B45" s="6" t="s">
        <v>274</v>
      </c>
      <c r="C45" s="6"/>
      <c r="D45" s="6" t="s">
        <v>275</v>
      </c>
      <c r="E45" s="6"/>
      <c r="F45" s="6"/>
      <c r="G45" s="6" t="s">
        <v>236</v>
      </c>
      <c r="H45" s="7">
        <v>3</v>
      </c>
      <c r="I45" s="9">
        <v>3150</v>
      </c>
      <c r="J45" s="6"/>
      <c r="K45" s="7">
        <v>3</v>
      </c>
      <c r="L45" s="9">
        <v>3150</v>
      </c>
      <c r="M45" s="9">
        <v>1575</v>
      </c>
      <c r="N45" s="9"/>
      <c r="O45" s="7"/>
      <c r="P45" s="6"/>
      <c r="Q45" s="3"/>
    </row>
    <row r="46" spans="1:17" ht="12.75" customHeight="1">
      <c r="A46" s="4">
        <v>29</v>
      </c>
      <c r="B46" s="6" t="s">
        <v>274</v>
      </c>
      <c r="C46" s="6"/>
      <c r="D46" s="6" t="s">
        <v>276</v>
      </c>
      <c r="E46" s="6"/>
      <c r="F46" s="6"/>
      <c r="G46" s="6" t="s">
        <v>236</v>
      </c>
      <c r="H46" s="7">
        <v>3</v>
      </c>
      <c r="I46" s="9">
        <v>3072</v>
      </c>
      <c r="J46" s="6"/>
      <c r="K46" s="7">
        <v>3</v>
      </c>
      <c r="L46" s="9">
        <v>3072</v>
      </c>
      <c r="M46" s="9">
        <v>1536</v>
      </c>
      <c r="N46" s="9"/>
      <c r="O46" s="7"/>
      <c r="P46" s="6"/>
      <c r="Q46" s="3"/>
    </row>
    <row r="47" spans="1:17" ht="15" customHeight="1">
      <c r="A47" s="4">
        <v>30</v>
      </c>
      <c r="B47" s="6" t="s">
        <v>274</v>
      </c>
      <c r="C47" s="6"/>
      <c r="D47" s="6" t="s">
        <v>277</v>
      </c>
      <c r="E47" s="6"/>
      <c r="F47" s="6"/>
      <c r="G47" s="6" t="s">
        <v>236</v>
      </c>
      <c r="H47" s="7">
        <v>3</v>
      </c>
      <c r="I47" s="9">
        <v>1940</v>
      </c>
      <c r="J47" s="6"/>
      <c r="K47" s="7">
        <v>3</v>
      </c>
      <c r="L47" s="9">
        <v>1940</v>
      </c>
      <c r="M47" s="9">
        <v>970</v>
      </c>
      <c r="N47" s="9"/>
      <c r="O47" s="7"/>
      <c r="P47" s="6"/>
      <c r="Q47" s="3"/>
    </row>
    <row r="48" spans="1:17" ht="12.75">
      <c r="A48" s="4">
        <v>31</v>
      </c>
      <c r="B48" s="6" t="s">
        <v>278</v>
      </c>
      <c r="C48" s="6"/>
      <c r="D48" s="6">
        <v>1137049</v>
      </c>
      <c r="E48" s="6"/>
      <c r="F48" s="6"/>
      <c r="G48" s="6" t="s">
        <v>236</v>
      </c>
      <c r="H48" s="7">
        <v>1</v>
      </c>
      <c r="I48" s="9">
        <v>200</v>
      </c>
      <c r="J48" s="6"/>
      <c r="K48" s="7">
        <v>1</v>
      </c>
      <c r="L48" s="9">
        <v>200</v>
      </c>
      <c r="M48" s="9">
        <v>100</v>
      </c>
      <c r="N48" s="9"/>
      <c r="O48" s="7"/>
      <c r="P48" s="6"/>
      <c r="Q48" s="3"/>
    </row>
    <row r="49" spans="1:17" ht="12.75">
      <c r="A49" s="4">
        <v>32</v>
      </c>
      <c r="B49" s="6" t="s">
        <v>279</v>
      </c>
      <c r="C49" s="6"/>
      <c r="D49" s="6">
        <v>1137050</v>
      </c>
      <c r="E49" s="6"/>
      <c r="F49" s="6"/>
      <c r="G49" s="6" t="s">
        <v>236</v>
      </c>
      <c r="H49" s="7">
        <v>1</v>
      </c>
      <c r="I49" s="9">
        <v>290</v>
      </c>
      <c r="J49" s="6"/>
      <c r="K49" s="7">
        <v>1</v>
      </c>
      <c r="L49" s="9">
        <v>290</v>
      </c>
      <c r="M49" s="9">
        <v>145</v>
      </c>
      <c r="N49" s="9"/>
      <c r="O49" s="7"/>
      <c r="P49" s="6"/>
      <c r="Q49" s="3"/>
    </row>
    <row r="50" spans="1:17" ht="14.25" customHeight="1">
      <c r="A50" s="4">
        <v>33</v>
      </c>
      <c r="B50" s="6" t="s">
        <v>257</v>
      </c>
      <c r="C50" s="6"/>
      <c r="D50" s="6" t="s">
        <v>280</v>
      </c>
      <c r="E50" s="6"/>
      <c r="F50" s="6"/>
      <c r="G50" s="6" t="s">
        <v>236</v>
      </c>
      <c r="H50" s="7">
        <v>6</v>
      </c>
      <c r="I50" s="9">
        <v>516</v>
      </c>
      <c r="J50" s="6"/>
      <c r="K50" s="7">
        <v>6</v>
      </c>
      <c r="L50" s="9">
        <v>516</v>
      </c>
      <c r="M50" s="9">
        <v>258</v>
      </c>
      <c r="N50" s="9"/>
      <c r="O50" s="7"/>
      <c r="P50" s="6"/>
      <c r="Q50" s="3"/>
    </row>
    <row r="51" spans="1:17" ht="12.75">
      <c r="A51" s="4">
        <v>34</v>
      </c>
      <c r="B51" s="6" t="s">
        <v>279</v>
      </c>
      <c r="C51" s="6"/>
      <c r="D51" s="6">
        <v>1137057</v>
      </c>
      <c r="E51" s="6"/>
      <c r="F51" s="6"/>
      <c r="G51" s="6" t="s">
        <v>236</v>
      </c>
      <c r="H51" s="7">
        <v>1</v>
      </c>
      <c r="I51" s="9">
        <v>700</v>
      </c>
      <c r="J51" s="6"/>
      <c r="K51" s="7">
        <v>1</v>
      </c>
      <c r="L51" s="9">
        <v>700</v>
      </c>
      <c r="M51" s="9">
        <v>350</v>
      </c>
      <c r="N51" s="9"/>
      <c r="O51" s="7"/>
      <c r="P51" s="6"/>
      <c r="Q51" s="3"/>
    </row>
    <row r="52" spans="1:17" ht="12.75">
      <c r="A52" s="4">
        <v>35</v>
      </c>
      <c r="B52" s="6" t="s">
        <v>281</v>
      </c>
      <c r="C52" s="6"/>
      <c r="D52" s="6">
        <v>1137058</v>
      </c>
      <c r="E52" s="6"/>
      <c r="F52" s="6"/>
      <c r="G52" s="6" t="s">
        <v>236</v>
      </c>
      <c r="H52" s="7">
        <v>1</v>
      </c>
      <c r="I52" s="9">
        <v>2300</v>
      </c>
      <c r="J52" s="6"/>
      <c r="K52" s="7">
        <v>1</v>
      </c>
      <c r="L52" s="9">
        <v>2300</v>
      </c>
      <c r="M52" s="9">
        <v>1150</v>
      </c>
      <c r="N52" s="9"/>
      <c r="O52" s="7"/>
      <c r="P52" s="6"/>
      <c r="Q52" s="3"/>
    </row>
    <row r="53" spans="1:17" ht="15" customHeight="1">
      <c r="A53" s="4">
        <v>36</v>
      </c>
      <c r="B53" s="6" t="s">
        <v>282</v>
      </c>
      <c r="C53" s="6"/>
      <c r="D53" s="6" t="s">
        <v>283</v>
      </c>
      <c r="E53" s="6"/>
      <c r="F53" s="6"/>
      <c r="G53" s="6" t="s">
        <v>236</v>
      </c>
      <c r="H53" s="7">
        <v>4</v>
      </c>
      <c r="I53" s="9">
        <v>1880</v>
      </c>
      <c r="J53" s="6"/>
      <c r="K53" s="7">
        <v>4</v>
      </c>
      <c r="L53" s="9">
        <v>1880</v>
      </c>
      <c r="M53" s="9">
        <v>940</v>
      </c>
      <c r="N53" s="9"/>
      <c r="O53" s="7"/>
      <c r="P53" s="6"/>
      <c r="Q53" s="3"/>
    </row>
    <row r="54" spans="1:17" ht="13.5" customHeight="1">
      <c r="A54" s="4">
        <v>37</v>
      </c>
      <c r="B54" s="6" t="s">
        <v>284</v>
      </c>
      <c r="C54" s="6"/>
      <c r="D54" s="6" t="s">
        <v>285</v>
      </c>
      <c r="E54" s="6"/>
      <c r="F54" s="6"/>
      <c r="G54" s="6" t="s">
        <v>236</v>
      </c>
      <c r="H54" s="7">
        <v>3</v>
      </c>
      <c r="I54" s="9">
        <v>2085</v>
      </c>
      <c r="J54" s="6"/>
      <c r="K54" s="7">
        <v>3</v>
      </c>
      <c r="L54" s="9">
        <v>2085</v>
      </c>
      <c r="M54" s="9">
        <v>1044</v>
      </c>
      <c r="N54" s="9"/>
      <c r="O54" s="7"/>
      <c r="P54" s="6"/>
      <c r="Q54" s="3"/>
    </row>
    <row r="55" spans="1:17" ht="12.75">
      <c r="A55" s="4">
        <v>38</v>
      </c>
      <c r="B55" s="6" t="s">
        <v>286</v>
      </c>
      <c r="C55" s="6"/>
      <c r="D55" s="6">
        <v>1137066</v>
      </c>
      <c r="E55" s="6"/>
      <c r="F55" s="6"/>
      <c r="G55" s="6" t="s">
        <v>236</v>
      </c>
      <c r="H55" s="7">
        <v>1</v>
      </c>
      <c r="I55" s="9">
        <v>495</v>
      </c>
      <c r="J55" s="6"/>
      <c r="K55" s="7">
        <v>1</v>
      </c>
      <c r="L55" s="9">
        <v>495</v>
      </c>
      <c r="M55" s="9">
        <v>248</v>
      </c>
      <c r="N55" s="9"/>
      <c r="O55" s="7"/>
      <c r="P55" s="6"/>
      <c r="Q55" s="3"/>
    </row>
    <row r="56" spans="1:17" ht="12.75">
      <c r="A56" s="4">
        <v>39</v>
      </c>
      <c r="B56" s="6" t="s">
        <v>287</v>
      </c>
      <c r="C56" s="6"/>
      <c r="D56" s="6">
        <v>1137009</v>
      </c>
      <c r="E56" s="6"/>
      <c r="F56" s="6"/>
      <c r="G56" s="6" t="s">
        <v>236</v>
      </c>
      <c r="H56" s="7">
        <v>1</v>
      </c>
      <c r="I56" s="9">
        <v>145</v>
      </c>
      <c r="J56" s="6"/>
      <c r="K56" s="7">
        <v>1</v>
      </c>
      <c r="L56" s="9">
        <v>145</v>
      </c>
      <c r="M56" s="9">
        <v>73</v>
      </c>
      <c r="N56" s="9"/>
      <c r="O56" s="7"/>
      <c r="P56" s="6"/>
      <c r="Q56" s="3"/>
    </row>
    <row r="57" spans="1:17" ht="12.75">
      <c r="A57" s="56" t="s">
        <v>194</v>
      </c>
      <c r="B57" s="56"/>
      <c r="C57" s="56"/>
      <c r="D57" s="56"/>
      <c r="E57" s="56"/>
      <c r="F57" s="56"/>
      <c r="G57" s="57"/>
      <c r="H57" s="26">
        <f>SUM(H24:H56)</f>
        <v>63</v>
      </c>
      <c r="I57" s="10">
        <f>SUM(I24:I56)</f>
        <v>31465</v>
      </c>
      <c r="J57" s="23"/>
      <c r="K57" s="8">
        <f>SUM(K24:K56)</f>
        <v>63</v>
      </c>
      <c r="L57" s="10">
        <f>SUM(L24:L56)</f>
        <v>31465</v>
      </c>
      <c r="M57" s="10">
        <f>SUM(M24:M56)</f>
        <v>15736</v>
      </c>
      <c r="N57" s="10">
        <f>SUM(N24:N56)</f>
        <v>0</v>
      </c>
      <c r="O57" s="24"/>
      <c r="P57" s="20"/>
      <c r="Q57" s="3"/>
    </row>
    <row r="58" spans="2:17" ht="12.75">
      <c r="B58" s="20"/>
      <c r="C58" s="20"/>
      <c r="D58" s="20"/>
      <c r="E58" s="20"/>
      <c r="F58" s="20"/>
      <c r="G58" s="22"/>
      <c r="H58" s="24"/>
      <c r="I58" s="25"/>
      <c r="J58" s="23"/>
      <c r="K58" s="24"/>
      <c r="L58" s="25"/>
      <c r="M58" s="25"/>
      <c r="N58" s="25"/>
      <c r="O58" s="24"/>
      <c r="P58" s="20"/>
      <c r="Q58" s="3"/>
    </row>
    <row r="59" spans="2:17" ht="12.75">
      <c r="B59" s="21"/>
      <c r="C59" s="21"/>
      <c r="E59" s="20"/>
      <c r="G59" s="22"/>
      <c r="H59" s="24"/>
      <c r="I59" s="25"/>
      <c r="J59" s="23"/>
      <c r="K59" s="24"/>
      <c r="L59" s="25"/>
      <c r="M59" s="25"/>
      <c r="N59" s="25"/>
      <c r="O59" s="24"/>
      <c r="P59" s="20"/>
      <c r="Q59" s="3"/>
    </row>
    <row r="60" spans="1:17" ht="12.75">
      <c r="A60" s="4"/>
      <c r="B60" s="6"/>
      <c r="C60" s="6"/>
      <c r="D60" s="6"/>
      <c r="E60" s="6"/>
      <c r="F60" s="6"/>
      <c r="G60" s="6"/>
      <c r="H60" s="7"/>
      <c r="I60" s="9">
        <v>32641</v>
      </c>
      <c r="J60" s="6"/>
      <c r="K60" s="7"/>
      <c r="L60" s="9">
        <v>32641</v>
      </c>
      <c r="M60" s="9">
        <v>16325</v>
      </c>
      <c r="N60" s="9"/>
      <c r="O60" s="7"/>
      <c r="P60" s="6"/>
      <c r="Q60" s="3"/>
    </row>
    <row r="64" spans="2:9" ht="18.75">
      <c r="B64" s="60" t="s">
        <v>311</v>
      </c>
      <c r="C64" s="60"/>
      <c r="D64" s="60"/>
      <c r="E64" s="60"/>
      <c r="F64" s="60"/>
      <c r="G64" s="60"/>
      <c r="H64" s="60"/>
      <c r="I64" s="60"/>
    </row>
    <row r="65" spans="2:9" ht="18.75">
      <c r="B65" s="32"/>
      <c r="C65" s="32"/>
      <c r="D65" s="32"/>
      <c r="E65" s="32"/>
      <c r="F65" s="32"/>
      <c r="G65" s="32"/>
      <c r="H65" s="61"/>
      <c r="I65" s="61"/>
    </row>
    <row r="66" spans="2:9" ht="18.75">
      <c r="B66" s="32" t="s">
        <v>25</v>
      </c>
      <c r="C66" s="32"/>
      <c r="D66" s="32"/>
      <c r="E66" s="32"/>
      <c r="F66" s="32"/>
      <c r="G66" s="60" t="s">
        <v>306</v>
      </c>
      <c r="H66" s="60"/>
      <c r="I66" s="33"/>
    </row>
    <row r="67" spans="2:9" ht="18.75">
      <c r="B67" s="60" t="s">
        <v>307</v>
      </c>
      <c r="C67" s="60"/>
      <c r="D67" s="32"/>
      <c r="E67" s="32"/>
      <c r="F67" s="32"/>
      <c r="G67" s="32" t="s">
        <v>299</v>
      </c>
      <c r="H67" s="61"/>
      <c r="I67" s="61"/>
    </row>
    <row r="68" spans="2:9" ht="18.75">
      <c r="B68" s="32" t="s">
        <v>26</v>
      </c>
      <c r="C68" s="32"/>
      <c r="D68" s="32"/>
      <c r="E68" s="32"/>
      <c r="F68" s="32"/>
      <c r="G68" s="60" t="s">
        <v>308</v>
      </c>
      <c r="H68" s="60"/>
      <c r="I68" s="33"/>
    </row>
    <row r="69" spans="2:9" ht="18.75">
      <c r="B69" s="32"/>
      <c r="C69" s="32"/>
      <c r="D69" s="32"/>
      <c r="E69" s="32"/>
      <c r="F69" s="32"/>
      <c r="G69" s="60" t="s">
        <v>309</v>
      </c>
      <c r="H69" s="60"/>
      <c r="I69" s="33"/>
    </row>
    <row r="70" spans="2:9" ht="18.75">
      <c r="B70" s="32"/>
      <c r="C70" s="32"/>
      <c r="D70" s="32"/>
      <c r="E70" s="32"/>
      <c r="F70" s="32"/>
      <c r="G70" s="60" t="s">
        <v>310</v>
      </c>
      <c r="H70" s="60"/>
      <c r="I70" s="33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8.75">
      <c r="B72" s="35"/>
      <c r="C72"/>
      <c r="D72"/>
      <c r="E72"/>
      <c r="F72"/>
      <c r="G72"/>
      <c r="H72"/>
      <c r="I72"/>
    </row>
    <row r="73" spans="2:9" ht="18.75">
      <c r="B73" s="35"/>
      <c r="C73"/>
      <c r="D73"/>
      <c r="E73"/>
      <c r="F73"/>
      <c r="G73"/>
      <c r="H73"/>
      <c r="I73"/>
    </row>
  </sheetData>
  <mergeCells count="51">
    <mergeCell ref="J18:J22"/>
    <mergeCell ref="O6:O7"/>
    <mergeCell ref="P18:P22"/>
    <mergeCell ref="H21:H22"/>
    <mergeCell ref="I21:I22"/>
    <mergeCell ref="K21:K22"/>
    <mergeCell ref="L21:L22"/>
    <mergeCell ref="O21:O22"/>
    <mergeCell ref="M21:M22"/>
    <mergeCell ref="N21:N22"/>
    <mergeCell ref="H18:I20"/>
    <mergeCell ref="F5:F7"/>
    <mergeCell ref="K18:O20"/>
    <mergeCell ref="Q6:Q7"/>
    <mergeCell ref="H3:I5"/>
    <mergeCell ref="J3:J7"/>
    <mergeCell ref="K3:O5"/>
    <mergeCell ref="P3:P7"/>
    <mergeCell ref="Q3:Q4"/>
    <mergeCell ref="H6:H7"/>
    <mergeCell ref="M6:M7"/>
    <mergeCell ref="G3:G7"/>
    <mergeCell ref="L6:L7"/>
    <mergeCell ref="G70:H70"/>
    <mergeCell ref="B67:C67"/>
    <mergeCell ref="H67:I67"/>
    <mergeCell ref="G68:H68"/>
    <mergeCell ref="G69:H69"/>
    <mergeCell ref="B64:I64"/>
    <mergeCell ref="H65:I65"/>
    <mergeCell ref="G66:H66"/>
    <mergeCell ref="E20:E22"/>
    <mergeCell ref="N6:N7"/>
    <mergeCell ref="A2:C2"/>
    <mergeCell ref="A3:A7"/>
    <mergeCell ref="B3:B7"/>
    <mergeCell ref="C3:C7"/>
    <mergeCell ref="I6:I7"/>
    <mergeCell ref="K6:K7"/>
    <mergeCell ref="E5:E7"/>
    <mergeCell ref="D3:F4"/>
    <mergeCell ref="F20:F22"/>
    <mergeCell ref="D5:D7"/>
    <mergeCell ref="A57:G57"/>
    <mergeCell ref="A18:A22"/>
    <mergeCell ref="B18:B22"/>
    <mergeCell ref="C18:C22"/>
    <mergeCell ref="A15:G15"/>
    <mergeCell ref="D18:F19"/>
    <mergeCell ref="G18:G22"/>
    <mergeCell ref="D20:D22"/>
  </mergeCells>
  <printOptions/>
  <pageMargins left="0.31496062992125984" right="0.31496062992125984" top="0.34" bottom="0.16" header="0.2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Admin</cp:lastModifiedBy>
  <cp:lastPrinted>2019-06-11T08:34:33Z</cp:lastPrinted>
  <dcterms:created xsi:type="dcterms:W3CDTF">1999-07-07T07:42:48Z</dcterms:created>
  <dcterms:modified xsi:type="dcterms:W3CDTF">2019-09-05T05:51:08Z</dcterms:modified>
  <cp:category/>
  <cp:version/>
  <cp:contentType/>
  <cp:contentStatus/>
</cp:coreProperties>
</file>