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<sst xmlns="http://schemas.openxmlformats.org/spreadsheetml/2006/main" count="88" uniqueCount="67">
  <si>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Загальний фонд</t>
  </si>
  <si>
    <t>Показник</t>
  </si>
  <si>
    <t>Затверджений план на рік</t>
  </si>
  <si>
    <t>План на рік з урахуванням змін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</si>
  <si>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</si>
  <si>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</si>
  <si>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</si>
  <si>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</si>
  <si>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</si>
  <si>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</si>
  <si>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</si>
  <si>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</si>
  <si>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</si>
  <si>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</si>
  <si>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</si>
  <si>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</si>
  <si>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</si>
  <si>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Організація та проведення громадських робіт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</si>
  <si>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</si>
  <si>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</si>
  <si>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</si>
  <si>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</si>
  <si>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</si>
  <si>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</si>
  <si>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</si>
  <si>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</si>
  <si>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</si>
  <si>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Утримання та фінансова підтримка спортивних споруд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</si>
  <si>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</si>
  <si>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</si>
  <si>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</si>
  <si>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Інші заходи громадського порядку та безпеки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</si>
  <si>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</si>
  <si>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</si>
  <si>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</si>
  <si>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Інші програми та заходи у сфері освіти</t>
  </si>
  <si>
    <t>Забезпечення діяльності інклюзивно-ресурсних центрів</t>
  </si>
  <si>
    <t>Проведення навчально-тренувальних зборів і змагань з олімпійських видів спорту</t>
  </si>
  <si>
    <t xml:space="preserve">Усього </t>
  </si>
  <si>
    <t>Виконання %</t>
  </si>
  <si>
    <t>Державне управління</t>
  </si>
  <si>
    <t>Освіта</t>
  </si>
  <si>
    <t>Охорона здоров'я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</si>
  <si>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</si>
  <si>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</si>
  <si>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</si>
  <si>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</si>
  <si>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</si>
  <si>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</si>
  <si>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Разом видатків</t>
  </si>
  <si>
    <t>Міжбюджетні трансферти</t>
  </si>
  <si>
    <t>Кошторисні призначення на рік з урахуванням змін</t>
  </si>
  <si>
    <t>Фактичне виконання</t>
  </si>
  <si>
    <t>Виконання (%)</t>
  </si>
  <si>
    <t>до уточненого  плану на рік</t>
  </si>
  <si>
    <t>до кошторисних призначень на рік з урахуванням змін</t>
  </si>
  <si>
    <t>Будівництво установ та закладів соціальної сфери</t>
  </si>
  <si>
    <t>Виконання інвестиційних проектів в рамках здійснення заходів щодо соціально-економічного розвитку окремих територій</t>
  </si>
  <si>
    <t>Спеціальний фонд</t>
  </si>
  <si>
    <t>Виконання видаткової частини селищного бюджету</t>
  </si>
  <si>
    <t>за 1 квартал 2019 року</t>
  </si>
  <si>
    <t>Додаток 2</t>
  </si>
  <si>
    <t>до затвердженого плану на рік</t>
  </si>
  <si>
    <t>до плану на рік з урахуванням змін</t>
  </si>
  <si>
    <t>Селищний голова</t>
  </si>
  <si>
    <t>О.П.Вареніченко</t>
  </si>
  <si>
    <t xml:space="preserve">Затверджено розписом з урахуванням змін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</si>
</sst>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64" fontId="1" fillId="33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1">
      <selection activeCell="B58" sqref="B58"/>
    </sheetView>
  </sheetViews>
  <sheetFormatPr defaultColWidth="9.00390625" defaultRowHeight="12.75"/>
  <cols>
    <col min="1" max="1" width="50.75390625" style="0" customWidth="1"/>
    <col min="2" max="4" width="15.75390625" style="0" customWidth="1"/>
    <col min="5" max="5" width="10.00390625" style="0" bestFit="1" customWidth="1"/>
  </cols>
  <sheetData>
    <row r="1" ht="12.75">
      <c r="E1" t="s">
        <v>61</v>
      </c>
    </row>
    <row r="2" spans="1:4" ht="12.75">
      <c r="A2" s="20" t="s">
        <v>59</v>
      </c>
      <c r="B2" s="20"/>
      <c r="C2" s="20"/>
      <c r="D2" s="20"/>
    </row>
    <row r="3" spans="1:4" ht="12.75">
      <c r="A3" s="20" t="s">
        <v>60</v>
      </c>
      <c r="B3" s="20"/>
      <c r="C3" s="20"/>
      <c r="D3" s="20"/>
    </row>
    <row r="4" spans="2:3" ht="12.75">
      <c r="B4" s="22" t="s">
        <v>0</v>
      </c>
      <c r="C4" s="22"/>
    </row>
    <row r="5" spans="1:6" s="1" customFormat="1" ht="22.5" customHeight="1">
      <c r="A5" s="17" t="s">
        <v>1</v>
      </c>
      <c r="B5" s="17" t="s">
        <v>2</v>
      </c>
      <c r="C5" s="17" t="s">
        <v>3</v>
      </c>
      <c r="D5" s="17" t="s">
        <v>52</v>
      </c>
      <c r="E5" s="21" t="s">
        <v>39</v>
      </c>
      <c r="F5" s="21"/>
    </row>
    <row r="6" spans="1:6" s="1" customFormat="1" ht="57" customHeight="1">
      <c r="A6" s="18"/>
      <c r="B6" s="18"/>
      <c r="C6" s="18"/>
      <c r="D6" s="18"/>
      <c r="E6" s="16" t="s">
        <v>62</v>
      </c>
      <c r="F6" s="16" t="s">
        <v>63</v>
      </c>
    </row>
    <row r="7" spans="1:6" s="1" customFormat="1" ht="22.5" customHeight="1">
      <c r="A7" s="5" t="s">
        <v>40</v>
      </c>
      <c r="B7" s="7">
        <f>B8</f>
        <v>31115600</v>
      </c>
      <c r="C7" s="7">
        <f>C8</f>
        <v>31159000</v>
      </c>
      <c r="D7" s="7">
        <f>D8</f>
        <v>4807920.44</v>
      </c>
      <c r="E7" s="15">
        <f>D7/B7*100</f>
        <v>15.451800511640466</v>
      </c>
      <c r="F7" s="15">
        <f>D7/C7*100</f>
        <v>15.430278378638596</v>
      </c>
    </row>
    <row r="8" spans="1:6" ht="38.25">
      <c r="A8" s="3" t="s">
        <v>4</v>
      </c>
      <c r="B8" s="4">
        <v>31115600</v>
      </c>
      <c r="C8" s="4">
        <v>31159000</v>
      </c>
      <c r="D8" s="4">
        <v>4807920.44</v>
      </c>
      <c r="E8" s="15">
        <f aca="true" t="shared" si="0" ref="E8:E52">D8/B8*100</f>
        <v>15.451800511640466</v>
      </c>
      <c r="F8" s="15">
        <f aca="true" t="shared" si="1" ref="F8:F52">D8/C8*100</f>
        <v>15.430278378638596</v>
      </c>
    </row>
    <row r="9" spans="1:6" ht="12.75">
      <c r="A9" s="2" t="s">
        <v>41</v>
      </c>
      <c r="B9" s="4">
        <f>B10+B11+B12+B13+B14+B15+B16+B17+B18</f>
        <v>79231343</v>
      </c>
      <c r="C9" s="4">
        <f>C10+C11+C12+C13+C14+C15+C16+C17+C18</f>
        <v>96943117.05</v>
      </c>
      <c r="D9" s="4">
        <f>D10+D11+D12+D13+D14+D15+D16+D17+D18</f>
        <v>13431937.229999999</v>
      </c>
      <c r="E9" s="15">
        <f t="shared" si="0"/>
        <v>16.952807716511884</v>
      </c>
      <c r="F9" s="15">
        <f t="shared" si="1"/>
        <v>13.855483131486537</v>
      </c>
    </row>
    <row r="10" spans="1:6" ht="12.75">
      <c r="A10" s="3" t="s">
        <v>5</v>
      </c>
      <c r="B10" s="4">
        <v>12151500</v>
      </c>
      <c r="C10" s="4">
        <v>10810200</v>
      </c>
      <c r="D10" s="4">
        <v>1876698.38</v>
      </c>
      <c r="E10" s="15">
        <f t="shared" si="0"/>
        <v>15.44417051392832</v>
      </c>
      <c r="F10" s="15">
        <f t="shared" si="1"/>
        <v>17.360440879909714</v>
      </c>
    </row>
    <row r="11" spans="1:6" ht="51">
      <c r="A11" s="3" t="s">
        <v>6</v>
      </c>
      <c r="B11" s="4">
        <v>54299343</v>
      </c>
      <c r="C11" s="4">
        <v>73907574.41</v>
      </c>
      <c r="D11" s="4">
        <v>10075269.25</v>
      </c>
      <c r="E11" s="15">
        <f t="shared" si="0"/>
        <v>18.5550481706565</v>
      </c>
      <c r="F11" s="15">
        <f t="shared" si="1"/>
        <v>13.632255327590315</v>
      </c>
    </row>
    <row r="12" spans="1:6" ht="25.5">
      <c r="A12" s="3" t="s">
        <v>7</v>
      </c>
      <c r="B12" s="4">
        <v>33000</v>
      </c>
      <c r="C12" s="4">
        <v>29300</v>
      </c>
      <c r="D12" s="4">
        <v>0</v>
      </c>
      <c r="E12" s="15">
        <f t="shared" si="0"/>
        <v>0</v>
      </c>
      <c r="F12" s="15">
        <f t="shared" si="1"/>
        <v>0</v>
      </c>
    </row>
    <row r="13" spans="1:6" ht="25.5">
      <c r="A13" s="3" t="s">
        <v>8</v>
      </c>
      <c r="B13" s="4">
        <v>3862800</v>
      </c>
      <c r="C13" s="4">
        <v>3282200</v>
      </c>
      <c r="D13" s="4">
        <v>459614.9</v>
      </c>
      <c r="E13" s="15">
        <f t="shared" si="0"/>
        <v>11.898490732111423</v>
      </c>
      <c r="F13" s="15">
        <f t="shared" si="1"/>
        <v>14.00325696179392</v>
      </c>
    </row>
    <row r="14" spans="1:6" ht="38.25">
      <c r="A14" s="3" t="s">
        <v>9</v>
      </c>
      <c r="B14" s="4">
        <v>2818000</v>
      </c>
      <c r="C14" s="4">
        <v>2217200</v>
      </c>
      <c r="D14" s="4">
        <v>305736.52</v>
      </c>
      <c r="E14" s="15">
        <f t="shared" si="0"/>
        <v>10.849415188076652</v>
      </c>
      <c r="F14" s="15">
        <f t="shared" si="1"/>
        <v>13.789307234349632</v>
      </c>
    </row>
    <row r="15" spans="1:6" ht="25.5">
      <c r="A15" s="3" t="s">
        <v>10</v>
      </c>
      <c r="B15" s="4">
        <v>688200</v>
      </c>
      <c r="C15" s="4">
        <v>600000</v>
      </c>
      <c r="D15" s="4">
        <v>74219.98</v>
      </c>
      <c r="E15" s="15">
        <f t="shared" si="0"/>
        <v>10.784652717233362</v>
      </c>
      <c r="F15" s="15">
        <f t="shared" si="1"/>
        <v>12.369996666666665</v>
      </c>
    </row>
    <row r="16" spans="1:6" ht="12.75">
      <c r="A16" s="3" t="s">
        <v>11</v>
      </c>
      <c r="B16" s="4">
        <v>5378500</v>
      </c>
      <c r="C16" s="4">
        <v>4899195.76</v>
      </c>
      <c r="D16" s="4">
        <v>625448.2</v>
      </c>
      <c r="E16" s="15">
        <f t="shared" si="0"/>
        <v>11.628673421957794</v>
      </c>
      <c r="F16" s="15">
        <f t="shared" si="1"/>
        <v>12.766344327502438</v>
      </c>
    </row>
    <row r="17" spans="1:6" ht="12.75">
      <c r="A17" s="3" t="s">
        <v>35</v>
      </c>
      <c r="B17" s="4">
        <v>0</v>
      </c>
      <c r="C17" s="4">
        <v>18100</v>
      </c>
      <c r="D17" s="4">
        <v>0</v>
      </c>
      <c r="E17" s="15" t="e">
        <f t="shared" si="0"/>
        <v>#DIV/0!</v>
      </c>
      <c r="F17" s="15">
        <f t="shared" si="1"/>
        <v>0</v>
      </c>
    </row>
    <row r="18" spans="1:6" ht="12.75">
      <c r="A18" s="3" t="s">
        <v>36</v>
      </c>
      <c r="B18" s="4">
        <v>0</v>
      </c>
      <c r="C18" s="4">
        <v>1179346.88</v>
      </c>
      <c r="D18" s="4">
        <v>14950</v>
      </c>
      <c r="E18" s="15" t="e">
        <f t="shared" si="0"/>
        <v>#DIV/0!</v>
      </c>
      <c r="F18" s="15">
        <f t="shared" si="1"/>
        <v>1.267650786509903</v>
      </c>
    </row>
    <row r="19" spans="1:6" ht="12.75">
      <c r="A19" s="2" t="s">
        <v>42</v>
      </c>
      <c r="B19" s="4">
        <f>B20+B21</f>
        <v>30634200</v>
      </c>
      <c r="C19" s="4">
        <f>C20+C21</f>
        <v>22208400</v>
      </c>
      <c r="D19" s="4">
        <f>D20+D21</f>
        <v>0</v>
      </c>
      <c r="E19" s="4">
        <f>E20+E21</f>
        <v>0</v>
      </c>
      <c r="F19" s="4">
        <f>F20+F21</f>
        <v>0</v>
      </c>
    </row>
    <row r="20" spans="1:6" ht="25.5">
      <c r="A20" s="3" t="s">
        <v>12</v>
      </c>
      <c r="B20" s="4">
        <v>29932000</v>
      </c>
      <c r="C20" s="4">
        <v>21920800</v>
      </c>
      <c r="D20" s="4">
        <v>0</v>
      </c>
      <c r="E20" s="15">
        <f t="shared" si="0"/>
        <v>0</v>
      </c>
      <c r="F20" s="15">
        <f t="shared" si="1"/>
        <v>0</v>
      </c>
    </row>
    <row r="21" spans="1:6" ht="38.25">
      <c r="A21" s="3" t="s">
        <v>13</v>
      </c>
      <c r="B21" s="4">
        <v>702200</v>
      </c>
      <c r="C21" s="4">
        <v>287600</v>
      </c>
      <c r="D21" s="4">
        <v>0</v>
      </c>
      <c r="E21" s="15">
        <f t="shared" si="0"/>
        <v>0</v>
      </c>
      <c r="F21" s="15">
        <f t="shared" si="1"/>
        <v>0</v>
      </c>
    </row>
    <row r="22" spans="1:6" ht="12.75">
      <c r="A22" s="6" t="s">
        <v>43</v>
      </c>
      <c r="B22" s="4">
        <f>B23+B24+B25+B26+B27+B28</f>
        <v>6718400</v>
      </c>
      <c r="C22" s="4">
        <f>C23+C24+C25+C26+C27+C28</f>
        <v>5252267.1899999995</v>
      </c>
      <c r="D22" s="4">
        <f>D23+D24+D25+D26+D27+D28</f>
        <v>358950</v>
      </c>
      <c r="E22" s="15">
        <f t="shared" si="0"/>
        <v>5.342789949988092</v>
      </c>
      <c r="F22" s="15">
        <f t="shared" si="1"/>
        <v>6.834191540815349</v>
      </c>
    </row>
    <row r="23" spans="1:6" ht="51">
      <c r="A23" s="3" t="s">
        <v>14</v>
      </c>
      <c r="B23" s="4">
        <v>4142700</v>
      </c>
      <c r="C23" s="4">
        <v>3527767.19</v>
      </c>
      <c r="D23" s="4">
        <v>0</v>
      </c>
      <c r="E23" s="15">
        <f t="shared" si="0"/>
        <v>0</v>
      </c>
      <c r="F23" s="15">
        <f t="shared" si="1"/>
        <v>0</v>
      </c>
    </row>
    <row r="24" spans="1:6" ht="25.5">
      <c r="A24" s="3" t="s">
        <v>15</v>
      </c>
      <c r="B24" s="4">
        <v>1033000</v>
      </c>
      <c r="C24" s="4">
        <v>904300</v>
      </c>
      <c r="D24" s="4">
        <v>0</v>
      </c>
      <c r="E24" s="15">
        <f t="shared" si="0"/>
        <v>0</v>
      </c>
      <c r="F24" s="15">
        <f t="shared" si="1"/>
        <v>0</v>
      </c>
    </row>
    <row r="25" spans="1:6" ht="63.75">
      <c r="A25" s="3" t="s">
        <v>16</v>
      </c>
      <c r="B25" s="4">
        <v>417500</v>
      </c>
      <c r="C25" s="4">
        <v>0</v>
      </c>
      <c r="D25" s="4">
        <v>0</v>
      </c>
      <c r="E25" s="15">
        <f t="shared" si="0"/>
        <v>0</v>
      </c>
      <c r="F25" s="15" t="e">
        <f t="shared" si="1"/>
        <v>#DIV/0!</v>
      </c>
    </row>
    <row r="26" spans="1:6" ht="12.75">
      <c r="A26" s="3" t="s">
        <v>17</v>
      </c>
      <c r="B26" s="4">
        <v>0</v>
      </c>
      <c r="C26" s="4">
        <v>50000</v>
      </c>
      <c r="D26" s="4">
        <v>0</v>
      </c>
      <c r="E26" s="15" t="e">
        <f t="shared" si="0"/>
        <v>#DIV/0!</v>
      </c>
      <c r="F26" s="15">
        <f t="shared" si="1"/>
        <v>0</v>
      </c>
    </row>
    <row r="27" spans="1:6" ht="25.5">
      <c r="A27" s="3" t="s">
        <v>18</v>
      </c>
      <c r="B27" s="4">
        <v>358000</v>
      </c>
      <c r="C27" s="4">
        <v>0</v>
      </c>
      <c r="D27" s="4">
        <v>0</v>
      </c>
      <c r="E27" s="15">
        <f t="shared" si="0"/>
        <v>0</v>
      </c>
      <c r="F27" s="15" t="e">
        <f t="shared" si="1"/>
        <v>#DIV/0!</v>
      </c>
    </row>
    <row r="28" spans="1:6" ht="25.5">
      <c r="A28" s="3" t="s">
        <v>19</v>
      </c>
      <c r="B28" s="4">
        <v>767200</v>
      </c>
      <c r="C28" s="4">
        <v>770200</v>
      </c>
      <c r="D28" s="4">
        <v>358950</v>
      </c>
      <c r="E28" s="15">
        <f t="shared" si="0"/>
        <v>46.787017726798744</v>
      </c>
      <c r="F28" s="15">
        <f t="shared" si="1"/>
        <v>46.60477797974552</v>
      </c>
    </row>
    <row r="29" spans="1:6" ht="12.75">
      <c r="A29" s="2" t="s">
        <v>44</v>
      </c>
      <c r="B29" s="4">
        <f>B30+B31+B32+B33+B34</f>
        <v>7708400</v>
      </c>
      <c r="C29" s="4">
        <f>C30+C31+C32+C33+C34</f>
        <v>6402522.25</v>
      </c>
      <c r="D29" s="4">
        <f>D30+D31+D32+D33+D34</f>
        <v>809712.13</v>
      </c>
      <c r="E29" s="15">
        <f t="shared" si="0"/>
        <v>10.504282730527736</v>
      </c>
      <c r="F29" s="15">
        <f t="shared" si="1"/>
        <v>12.646767920252053</v>
      </c>
    </row>
    <row r="30" spans="1:6" ht="12.75">
      <c r="A30" s="3" t="s">
        <v>20</v>
      </c>
      <c r="B30" s="4">
        <v>2301900</v>
      </c>
      <c r="C30" s="4">
        <v>1836200</v>
      </c>
      <c r="D30" s="4">
        <v>228582.12</v>
      </c>
      <c r="E30" s="15">
        <f t="shared" si="0"/>
        <v>9.930149876189235</v>
      </c>
      <c r="F30" s="15">
        <f t="shared" si="1"/>
        <v>12.448650473804596</v>
      </c>
    </row>
    <row r="31" spans="1:6" ht="12.75">
      <c r="A31" s="3" t="s">
        <v>21</v>
      </c>
      <c r="B31" s="4">
        <v>387400</v>
      </c>
      <c r="C31" s="4">
        <v>375000</v>
      </c>
      <c r="D31" s="4">
        <v>26899.26</v>
      </c>
      <c r="E31" s="15">
        <f t="shared" si="0"/>
        <v>6.943536396489416</v>
      </c>
      <c r="F31" s="15">
        <f t="shared" si="1"/>
        <v>7.1731359999999995</v>
      </c>
    </row>
    <row r="32" spans="1:6" ht="25.5">
      <c r="A32" s="3" t="s">
        <v>22</v>
      </c>
      <c r="B32" s="4">
        <v>4202900</v>
      </c>
      <c r="C32" s="4">
        <v>3472850</v>
      </c>
      <c r="D32" s="4">
        <v>468884.6</v>
      </c>
      <c r="E32" s="15">
        <f t="shared" si="0"/>
        <v>11.156215946132432</v>
      </c>
      <c r="F32" s="15">
        <f t="shared" si="1"/>
        <v>13.501435420475977</v>
      </c>
    </row>
    <row r="33" spans="1:6" ht="25.5">
      <c r="A33" s="3" t="s">
        <v>23</v>
      </c>
      <c r="B33" s="4">
        <v>566200</v>
      </c>
      <c r="C33" s="4">
        <v>468472.25</v>
      </c>
      <c r="D33" s="4">
        <v>62921.22</v>
      </c>
      <c r="E33" s="15">
        <f t="shared" si="0"/>
        <v>11.112896503002473</v>
      </c>
      <c r="F33" s="15">
        <f t="shared" si="1"/>
        <v>13.431152005268189</v>
      </c>
    </row>
    <row r="34" spans="1:6" ht="12.75">
      <c r="A34" s="3" t="s">
        <v>24</v>
      </c>
      <c r="B34" s="4">
        <v>250000</v>
      </c>
      <c r="C34" s="4">
        <v>250000</v>
      </c>
      <c r="D34" s="4">
        <v>22424.93</v>
      </c>
      <c r="E34" s="15">
        <f t="shared" si="0"/>
        <v>8.969972</v>
      </c>
      <c r="F34" s="15">
        <f t="shared" si="1"/>
        <v>8.969972</v>
      </c>
    </row>
    <row r="35" spans="1:6" ht="12.75">
      <c r="A35" s="2" t="s">
        <v>45</v>
      </c>
      <c r="B35" s="4">
        <f>B36+B37+B38+B39+B40</f>
        <v>2072597</v>
      </c>
      <c r="C35" s="4">
        <f>C36+C37+C38+C39+C40</f>
        <v>1998897</v>
      </c>
      <c r="D35" s="4">
        <f>D36+D37+D38+D39+D40</f>
        <v>277194.14</v>
      </c>
      <c r="E35" s="15">
        <f t="shared" si="0"/>
        <v>13.37424207407422</v>
      </c>
      <c r="F35" s="15">
        <f t="shared" si="1"/>
        <v>13.86735484619768</v>
      </c>
    </row>
    <row r="36" spans="1:6" ht="25.5">
      <c r="A36" s="3" t="s">
        <v>37</v>
      </c>
      <c r="B36" s="4">
        <v>0</v>
      </c>
      <c r="C36" s="4">
        <v>85000</v>
      </c>
      <c r="D36" s="4">
        <v>0</v>
      </c>
      <c r="E36" s="15" t="e">
        <f t="shared" si="0"/>
        <v>#DIV/0!</v>
      </c>
      <c r="F36" s="15">
        <f t="shared" si="1"/>
        <v>0</v>
      </c>
    </row>
    <row r="37" spans="1:6" ht="25.5">
      <c r="A37" s="3" t="s">
        <v>25</v>
      </c>
      <c r="B37" s="4">
        <v>1104397</v>
      </c>
      <c r="C37" s="4">
        <v>1047297</v>
      </c>
      <c r="D37" s="4">
        <v>125736.88</v>
      </c>
      <c r="E37" s="15">
        <f t="shared" si="0"/>
        <v>11.385116040699133</v>
      </c>
      <c r="F37" s="15">
        <f t="shared" si="1"/>
        <v>12.005847433917982</v>
      </c>
    </row>
    <row r="38" spans="1:6" ht="25.5">
      <c r="A38" s="3" t="s">
        <v>26</v>
      </c>
      <c r="B38" s="4">
        <v>260100</v>
      </c>
      <c r="C38" s="4">
        <v>231200</v>
      </c>
      <c r="D38" s="4">
        <v>57800</v>
      </c>
      <c r="E38" s="15">
        <f t="shared" si="0"/>
        <v>22.22222222222222</v>
      </c>
      <c r="F38" s="15">
        <f t="shared" si="1"/>
        <v>25</v>
      </c>
    </row>
    <row r="39" spans="1:6" ht="12.75">
      <c r="A39" s="3" t="s">
        <v>27</v>
      </c>
      <c r="B39" s="4">
        <v>595600</v>
      </c>
      <c r="C39" s="4">
        <v>535400</v>
      </c>
      <c r="D39" s="4">
        <v>68657.26</v>
      </c>
      <c r="E39" s="15">
        <f t="shared" si="0"/>
        <v>11.527411014103423</v>
      </c>
      <c r="F39" s="15">
        <f t="shared" si="1"/>
        <v>12.823545013074336</v>
      </c>
    </row>
    <row r="40" spans="1:6" ht="38.25">
      <c r="A40" s="3" t="s">
        <v>28</v>
      </c>
      <c r="B40" s="4">
        <v>112500</v>
      </c>
      <c r="C40" s="4">
        <v>100000</v>
      </c>
      <c r="D40" s="4">
        <v>25000</v>
      </c>
      <c r="E40" s="15">
        <f t="shared" si="0"/>
        <v>22.22222222222222</v>
      </c>
      <c r="F40" s="15">
        <f t="shared" si="1"/>
        <v>25</v>
      </c>
    </row>
    <row r="41" spans="1:6" ht="12.75">
      <c r="A41" s="2" t="s">
        <v>46</v>
      </c>
      <c r="B41" s="4">
        <f>B42</f>
        <v>8871933</v>
      </c>
      <c r="C41" s="4">
        <f>C42</f>
        <v>9070933</v>
      </c>
      <c r="D41" s="4">
        <f>D42</f>
        <v>1786166.53</v>
      </c>
      <c r="E41" s="15">
        <f t="shared" si="0"/>
        <v>20.132777490542367</v>
      </c>
      <c r="F41" s="15">
        <f t="shared" si="1"/>
        <v>19.691100463425318</v>
      </c>
    </row>
    <row r="42" spans="1:6" ht="12.75">
      <c r="A42" s="3" t="s">
        <v>29</v>
      </c>
      <c r="B42" s="4">
        <v>8871933</v>
      </c>
      <c r="C42" s="4">
        <v>9070933</v>
      </c>
      <c r="D42" s="4">
        <v>1786166.53</v>
      </c>
      <c r="E42" s="15">
        <f t="shared" si="0"/>
        <v>20.132777490542367</v>
      </c>
      <c r="F42" s="15">
        <f t="shared" si="1"/>
        <v>19.691100463425318</v>
      </c>
    </row>
    <row r="43" spans="1:6" ht="12.75">
      <c r="A43" s="2" t="s">
        <v>47</v>
      </c>
      <c r="B43" s="4">
        <f>B44</f>
        <v>1500000</v>
      </c>
      <c r="C43" s="4">
        <f>C44</f>
        <v>1500000</v>
      </c>
      <c r="D43" s="4">
        <f>D44</f>
        <v>0</v>
      </c>
      <c r="E43" s="15">
        <f t="shared" si="0"/>
        <v>0</v>
      </c>
      <c r="F43" s="15">
        <f t="shared" si="1"/>
        <v>0</v>
      </c>
    </row>
    <row r="44" spans="1:6" ht="38.25">
      <c r="A44" s="3" t="s">
        <v>30</v>
      </c>
      <c r="B44" s="4">
        <v>1500000</v>
      </c>
      <c r="C44" s="4">
        <v>1500000</v>
      </c>
      <c r="D44" s="4">
        <v>0</v>
      </c>
      <c r="E44" s="15">
        <f t="shared" si="0"/>
        <v>0</v>
      </c>
      <c r="F44" s="15">
        <f t="shared" si="1"/>
        <v>0</v>
      </c>
    </row>
    <row r="45" spans="1:6" ht="12.75">
      <c r="A45" s="2" t="s">
        <v>48</v>
      </c>
      <c r="B45" s="4">
        <f>B46</f>
        <v>145000</v>
      </c>
      <c r="C45" s="4">
        <f>C46</f>
        <v>145000</v>
      </c>
      <c r="D45" s="4">
        <f>D46</f>
        <v>36234</v>
      </c>
      <c r="E45" s="15">
        <f t="shared" si="0"/>
        <v>24.98896551724138</v>
      </c>
      <c r="F45" s="15">
        <f t="shared" si="1"/>
        <v>24.98896551724138</v>
      </c>
    </row>
    <row r="46" spans="1:6" ht="12.75">
      <c r="A46" s="3" t="s">
        <v>31</v>
      </c>
      <c r="B46" s="4">
        <v>145000</v>
      </c>
      <c r="C46" s="4">
        <v>145000</v>
      </c>
      <c r="D46" s="4">
        <v>36234</v>
      </c>
      <c r="E46" s="15">
        <f t="shared" si="0"/>
        <v>24.98896551724138</v>
      </c>
      <c r="F46" s="15">
        <f t="shared" si="1"/>
        <v>24.98896551724138</v>
      </c>
    </row>
    <row r="47" spans="1:6" ht="12.75">
      <c r="A47" s="6" t="s">
        <v>49</v>
      </c>
      <c r="B47" s="4">
        <f>B7+B9+B19+B22+B29+B35+B41+B43+B45</f>
        <v>167997473</v>
      </c>
      <c r="C47" s="4">
        <f>C7+C9+C19+C22+C29+C35+C41+C43+C45</f>
        <v>174680136.49</v>
      </c>
      <c r="D47" s="4">
        <f>D7+D9+D19+D22+D29+D35+D41+D43+D45</f>
        <v>21508114.47</v>
      </c>
      <c r="E47" s="15">
        <f t="shared" si="0"/>
        <v>12.80264166235405</v>
      </c>
      <c r="F47" s="15">
        <f t="shared" si="1"/>
        <v>12.312856459916542</v>
      </c>
    </row>
    <row r="48" spans="1:6" ht="12.75">
      <c r="A48" s="6" t="s">
        <v>50</v>
      </c>
      <c r="B48" s="4">
        <f>B49+B50+B51</f>
        <v>0</v>
      </c>
      <c r="C48" s="4">
        <f>C49+C50+C51</f>
        <v>21775852.15</v>
      </c>
      <c r="D48" s="4">
        <f>D49+D50+D51</f>
        <v>19807385.119999997</v>
      </c>
      <c r="E48" s="15"/>
      <c r="F48" s="15">
        <f t="shared" si="1"/>
        <v>90.96032147701737</v>
      </c>
    </row>
    <row r="49" spans="1:6" ht="38.25">
      <c r="A49" s="3" t="s">
        <v>32</v>
      </c>
      <c r="B49" s="4">
        <v>0</v>
      </c>
      <c r="C49" s="4">
        <v>2465200</v>
      </c>
      <c r="D49" s="4">
        <v>2465200</v>
      </c>
      <c r="E49" s="15"/>
      <c r="F49" s="15">
        <f t="shared" si="1"/>
        <v>100</v>
      </c>
    </row>
    <row r="50" spans="1:6" ht="38.25">
      <c r="A50" s="3" t="s">
        <v>33</v>
      </c>
      <c r="B50" s="4">
        <v>0</v>
      </c>
      <c r="C50" s="4">
        <v>4658600</v>
      </c>
      <c r="D50" s="4">
        <v>4658600</v>
      </c>
      <c r="E50" s="15"/>
      <c r="F50" s="15">
        <f t="shared" si="1"/>
        <v>100</v>
      </c>
    </row>
    <row r="51" spans="1:6" ht="12.75">
      <c r="A51" s="3" t="s">
        <v>34</v>
      </c>
      <c r="B51" s="4">
        <v>0</v>
      </c>
      <c r="C51" s="4">
        <v>14652052.15</v>
      </c>
      <c r="D51" s="4">
        <v>12683585.12</v>
      </c>
      <c r="E51" s="15"/>
      <c r="F51" s="15">
        <f t="shared" si="1"/>
        <v>86.56524690297393</v>
      </c>
    </row>
    <row r="52" spans="1:6" ht="12.75">
      <c r="A52" s="6" t="s">
        <v>38</v>
      </c>
      <c r="B52" s="4">
        <f>B47+B48</f>
        <v>167997473</v>
      </c>
      <c r="C52" s="4">
        <f>C47+C48</f>
        <v>196455988.64000002</v>
      </c>
      <c r="D52" s="4">
        <f>D47+D48</f>
        <v>41315499.589999996</v>
      </c>
      <c r="E52" s="15">
        <f t="shared" si="0"/>
        <v>24.592929198405262</v>
      </c>
      <c r="F52" s="15">
        <f t="shared" si="1"/>
        <v>21.030409852106605</v>
      </c>
    </row>
    <row r="55" ht="12.75">
      <c r="B55" t="s">
        <v>58</v>
      </c>
    </row>
    <row r="56" spans="1:6" ht="12.75">
      <c r="A56" s="17" t="s">
        <v>1</v>
      </c>
      <c r="B56" s="19" t="s">
        <v>66</v>
      </c>
      <c r="C56" s="19" t="s">
        <v>51</v>
      </c>
      <c r="D56" s="19" t="s">
        <v>52</v>
      </c>
      <c r="E56" s="19" t="s">
        <v>53</v>
      </c>
      <c r="F56" s="19"/>
    </row>
    <row r="57" spans="1:6" ht="102">
      <c r="A57" s="18"/>
      <c r="B57" s="19"/>
      <c r="C57" s="19"/>
      <c r="D57" s="19"/>
      <c r="E57" s="8" t="s">
        <v>54</v>
      </c>
      <c r="F57" s="8" t="s">
        <v>55</v>
      </c>
    </row>
    <row r="58" spans="1:6" ht="12.75">
      <c r="A58" s="5" t="s">
        <v>40</v>
      </c>
      <c r="B58" s="9">
        <f>B59</f>
        <v>100000</v>
      </c>
      <c r="C58" s="9">
        <f>C59</f>
        <v>100000</v>
      </c>
      <c r="D58" s="9">
        <f>D59</f>
        <v>0</v>
      </c>
      <c r="E58" s="10">
        <f>D58/B58*100</f>
        <v>0</v>
      </c>
      <c r="F58" s="10">
        <f>D58/C58*100</f>
        <v>0</v>
      </c>
    </row>
    <row r="59" spans="1:6" ht="38.25">
      <c r="A59" s="3" t="s">
        <v>4</v>
      </c>
      <c r="B59" s="4">
        <v>100000</v>
      </c>
      <c r="C59" s="4">
        <v>100000</v>
      </c>
      <c r="D59" s="4">
        <v>0</v>
      </c>
      <c r="E59" s="11">
        <f aca="true" t="shared" si="2" ref="E59:E78">D59/B59*100</f>
        <v>0</v>
      </c>
      <c r="F59" s="11">
        <f aca="true" t="shared" si="3" ref="F59:F78">D59/C59*100</f>
        <v>0</v>
      </c>
    </row>
    <row r="60" spans="1:6" ht="12.75">
      <c r="A60" s="2" t="s">
        <v>41</v>
      </c>
      <c r="B60" s="12">
        <f>B61+B62+B63+B64+B65</f>
        <v>4599800</v>
      </c>
      <c r="C60" s="12">
        <f>C61+C62+C63+C64+C65</f>
        <v>4630869</v>
      </c>
      <c r="D60" s="12">
        <f>D61+D62+D63+D64+D65</f>
        <v>425526.76999999996</v>
      </c>
      <c r="E60" s="10">
        <f t="shared" si="2"/>
        <v>9.250984173224921</v>
      </c>
      <c r="F60" s="10">
        <f t="shared" si="3"/>
        <v>9.188918321809577</v>
      </c>
    </row>
    <row r="61" spans="1:6" ht="12.75">
      <c r="A61" s="3" t="s">
        <v>5</v>
      </c>
      <c r="B61" s="4">
        <v>1400000</v>
      </c>
      <c r="C61" s="4">
        <v>1400000</v>
      </c>
      <c r="D61" s="4">
        <v>82862.22</v>
      </c>
      <c r="E61" s="11">
        <f t="shared" si="2"/>
        <v>5.91873</v>
      </c>
      <c r="F61" s="11">
        <f t="shared" si="3"/>
        <v>5.91873</v>
      </c>
    </row>
    <row r="62" spans="1:6" ht="51">
      <c r="A62" s="3" t="s">
        <v>6</v>
      </c>
      <c r="B62" s="4">
        <v>1887800</v>
      </c>
      <c r="C62" s="4">
        <v>1887800</v>
      </c>
      <c r="D62" s="4">
        <v>241478.33</v>
      </c>
      <c r="E62" s="11">
        <f t="shared" si="2"/>
        <v>12.791520817883251</v>
      </c>
      <c r="F62" s="11">
        <f t="shared" si="3"/>
        <v>12.791520817883251</v>
      </c>
    </row>
    <row r="63" spans="1:6" ht="25.5">
      <c r="A63" s="3" t="s">
        <v>8</v>
      </c>
      <c r="B63" s="4">
        <v>435000</v>
      </c>
      <c r="C63" s="4">
        <v>466069</v>
      </c>
      <c r="D63" s="4">
        <v>61144.8</v>
      </c>
      <c r="E63" s="11">
        <f t="shared" si="2"/>
        <v>14.056275862068965</v>
      </c>
      <c r="F63" s="11">
        <f t="shared" si="3"/>
        <v>13.119259165488373</v>
      </c>
    </row>
    <row r="64" spans="1:6" ht="38.25">
      <c r="A64" s="3" t="s">
        <v>9</v>
      </c>
      <c r="B64" s="4">
        <v>660000</v>
      </c>
      <c r="C64" s="4">
        <v>660000</v>
      </c>
      <c r="D64" s="4">
        <v>35926.3</v>
      </c>
      <c r="E64" s="11">
        <f t="shared" si="2"/>
        <v>5.443378787878788</v>
      </c>
      <c r="F64" s="11">
        <f t="shared" si="3"/>
        <v>5.443378787878788</v>
      </c>
    </row>
    <row r="65" spans="1:6" ht="12.75">
      <c r="A65" s="3" t="s">
        <v>11</v>
      </c>
      <c r="B65" s="4">
        <v>217000</v>
      </c>
      <c r="C65" s="4">
        <v>217000</v>
      </c>
      <c r="D65" s="4">
        <v>4115.12</v>
      </c>
      <c r="E65" s="11">
        <f t="shared" si="2"/>
        <v>1.89636866359447</v>
      </c>
      <c r="F65" s="11">
        <f t="shared" si="3"/>
        <v>1.89636866359447</v>
      </c>
    </row>
    <row r="66" spans="1:6" ht="12.75">
      <c r="A66" s="6" t="s">
        <v>43</v>
      </c>
      <c r="B66" s="12">
        <f>B67</f>
        <v>35000</v>
      </c>
      <c r="C66" s="12">
        <f>C67</f>
        <v>35000</v>
      </c>
      <c r="D66" s="12">
        <f>D67</f>
        <v>0</v>
      </c>
      <c r="E66" s="10">
        <f t="shared" si="2"/>
        <v>0</v>
      </c>
      <c r="F66" s="10">
        <f t="shared" si="3"/>
        <v>0</v>
      </c>
    </row>
    <row r="67" spans="1:6" ht="51">
      <c r="A67" s="3" t="s">
        <v>14</v>
      </c>
      <c r="B67" s="4">
        <v>35000</v>
      </c>
      <c r="C67" s="4">
        <v>35000</v>
      </c>
      <c r="D67" s="4">
        <v>0</v>
      </c>
      <c r="E67" s="11">
        <f t="shared" si="2"/>
        <v>0</v>
      </c>
      <c r="F67" s="11">
        <f t="shared" si="3"/>
        <v>0</v>
      </c>
    </row>
    <row r="68" spans="1:6" ht="12.75">
      <c r="A68" s="2" t="s">
        <v>44</v>
      </c>
      <c r="B68" s="12">
        <f>B69+B70</f>
        <v>46500</v>
      </c>
      <c r="C68" s="12">
        <f>C69+C70</f>
        <v>46500</v>
      </c>
      <c r="D68" s="12">
        <f>D69+D70</f>
        <v>0</v>
      </c>
      <c r="E68" s="10">
        <f t="shared" si="2"/>
        <v>0</v>
      </c>
      <c r="F68" s="10">
        <f t="shared" si="3"/>
        <v>0</v>
      </c>
    </row>
    <row r="69" spans="1:6" ht="12.75">
      <c r="A69" s="3" t="s">
        <v>21</v>
      </c>
      <c r="B69" s="4">
        <v>1500</v>
      </c>
      <c r="C69" s="4">
        <v>1500</v>
      </c>
      <c r="D69" s="4">
        <v>0</v>
      </c>
      <c r="E69" s="11">
        <f t="shared" si="2"/>
        <v>0</v>
      </c>
      <c r="F69" s="11">
        <f t="shared" si="3"/>
        <v>0</v>
      </c>
    </row>
    <row r="70" spans="1:6" ht="25.5">
      <c r="A70" s="3" t="s">
        <v>22</v>
      </c>
      <c r="B70" s="4">
        <v>45000</v>
      </c>
      <c r="C70" s="4">
        <v>45000</v>
      </c>
      <c r="D70" s="4">
        <v>0</v>
      </c>
      <c r="E70" s="11">
        <f t="shared" si="2"/>
        <v>0</v>
      </c>
      <c r="F70" s="11">
        <f t="shared" si="3"/>
        <v>0</v>
      </c>
    </row>
    <row r="71" spans="1:6" ht="12.75">
      <c r="A71" s="2" t="s">
        <v>45</v>
      </c>
      <c r="B71" s="12">
        <f>B72</f>
        <v>15000</v>
      </c>
      <c r="C71" s="12">
        <f>C72</f>
        <v>15000</v>
      </c>
      <c r="D71" s="12">
        <f>D72</f>
        <v>0</v>
      </c>
      <c r="E71" s="10">
        <f t="shared" si="2"/>
        <v>0</v>
      </c>
      <c r="F71" s="10">
        <f t="shared" si="3"/>
        <v>0</v>
      </c>
    </row>
    <row r="72" spans="1:6" ht="12.75">
      <c r="A72" s="3" t="s">
        <v>27</v>
      </c>
      <c r="B72" s="4">
        <v>15000</v>
      </c>
      <c r="C72" s="4">
        <v>15000</v>
      </c>
      <c r="D72" s="4">
        <v>0</v>
      </c>
      <c r="E72" s="11">
        <f t="shared" si="2"/>
        <v>0</v>
      </c>
      <c r="F72" s="11">
        <f t="shared" si="3"/>
        <v>0</v>
      </c>
    </row>
    <row r="73" spans="1:6" ht="12.75">
      <c r="A73" s="2" t="s">
        <v>46</v>
      </c>
      <c r="B73" s="12">
        <f>B74</f>
        <v>194400</v>
      </c>
      <c r="C73" s="12">
        <f>C74</f>
        <v>194400</v>
      </c>
      <c r="D73" s="12">
        <f>D74</f>
        <v>0</v>
      </c>
      <c r="E73" s="10">
        <f t="shared" si="2"/>
        <v>0</v>
      </c>
      <c r="F73" s="10">
        <f t="shared" si="3"/>
        <v>0</v>
      </c>
    </row>
    <row r="74" spans="1:6" ht="12.75">
      <c r="A74" s="3" t="s">
        <v>29</v>
      </c>
      <c r="B74" s="4">
        <v>194400</v>
      </c>
      <c r="C74" s="4">
        <v>194400</v>
      </c>
      <c r="D74" s="4">
        <v>0</v>
      </c>
      <c r="E74" s="11">
        <f t="shared" si="2"/>
        <v>0</v>
      </c>
      <c r="F74" s="11">
        <f t="shared" si="3"/>
        <v>0</v>
      </c>
    </row>
    <row r="75" spans="1:6" ht="12.75">
      <c r="A75" s="2" t="s">
        <v>47</v>
      </c>
      <c r="B75" s="12">
        <f>B76+B77</f>
        <v>1688269.6</v>
      </c>
      <c r="C75" s="12">
        <f>C76+C77</f>
        <v>1688269.6</v>
      </c>
      <c r="D75" s="12">
        <f>D76+D77</f>
        <v>0</v>
      </c>
      <c r="E75" s="10">
        <f t="shared" si="2"/>
        <v>0</v>
      </c>
      <c r="F75" s="10">
        <f t="shared" si="3"/>
        <v>0</v>
      </c>
    </row>
    <row r="76" spans="1:6" ht="12.75">
      <c r="A76" s="3" t="s">
        <v>56</v>
      </c>
      <c r="B76" s="4">
        <v>135000</v>
      </c>
      <c r="C76" s="4">
        <v>135000</v>
      </c>
      <c r="D76" s="4">
        <v>0</v>
      </c>
      <c r="E76" s="11">
        <f t="shared" si="2"/>
        <v>0</v>
      </c>
      <c r="F76" s="11">
        <f t="shared" si="3"/>
        <v>0</v>
      </c>
    </row>
    <row r="77" spans="1:6" ht="38.25">
      <c r="A77" s="3" t="s">
        <v>57</v>
      </c>
      <c r="B77" s="4">
        <v>1553269.6</v>
      </c>
      <c r="C77" s="4">
        <v>1553269.6</v>
      </c>
      <c r="D77" s="4">
        <v>0</v>
      </c>
      <c r="E77" s="11">
        <f t="shared" si="2"/>
        <v>0</v>
      </c>
      <c r="F77" s="11">
        <f t="shared" si="3"/>
        <v>0</v>
      </c>
    </row>
    <row r="78" spans="1:6" ht="12.75">
      <c r="A78" s="13" t="s">
        <v>38</v>
      </c>
      <c r="B78" s="14">
        <f>B58+B60+B66+B68+B71+B73+B75</f>
        <v>6678969.6</v>
      </c>
      <c r="C78" s="14">
        <f>C58+C60+C66+C68+C71+C73+C75</f>
        <v>6710038.6</v>
      </c>
      <c r="D78" s="14">
        <f>D58+D60+D66+D68+D71+D73+D75</f>
        <v>425526.76999999996</v>
      </c>
      <c r="E78" s="10">
        <f t="shared" si="2"/>
        <v>6.371143986042398</v>
      </c>
      <c r="F78" s="10">
        <f t="shared" si="3"/>
        <v>6.341644144938302</v>
      </c>
    </row>
    <row r="82" spans="1:3" ht="12.75">
      <c r="A82" t="s">
        <v>64</v>
      </c>
      <c r="C82" t="s">
        <v>65</v>
      </c>
    </row>
  </sheetData>
  <sheetProtection/>
  <mergeCells count="13">
    <mergeCell ref="D5:D6"/>
    <mergeCell ref="A5:A6"/>
    <mergeCell ref="B4:C4"/>
    <mergeCell ref="A56:A57"/>
    <mergeCell ref="B56:B57"/>
    <mergeCell ref="C56:C57"/>
    <mergeCell ref="D56:D57"/>
    <mergeCell ref="E56:F56"/>
    <mergeCell ref="A2:D2"/>
    <mergeCell ref="A3:D3"/>
    <mergeCell ref="E5:F5"/>
    <mergeCell ref="B5:B6"/>
    <mergeCell ref="C5:C6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</cp:lastModifiedBy>
  <dcterms:created xsi:type="dcterms:W3CDTF">2019-04-18T08:03:49Z</dcterms:created>
  <dcterms:modified xsi:type="dcterms:W3CDTF">2019-05-10T10:20:40Z</dcterms:modified>
  <cp:category/>
  <cp:version/>
  <cp:contentType/>
  <cp:contentStatus/>
</cp:coreProperties>
</file>